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1600" windowHeight="9480"/>
  </bookViews>
  <sheets>
    <sheet name="JAT" sheetId="4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4" l="1"/>
  <c r="G125" i="4"/>
  <c r="G36" i="4" l="1"/>
  <c r="G35" i="4"/>
  <c r="G34" i="4"/>
  <c r="G33" i="4"/>
  <c r="G32" i="4"/>
  <c r="F19" i="4"/>
  <c r="F18" i="4"/>
  <c r="G17" i="4"/>
  <c r="F13" i="4"/>
  <c r="G37" i="4" l="1"/>
  <c r="G31" i="4"/>
  <c r="G27" i="4" l="1"/>
  <c r="G122" i="4"/>
  <c r="G123" i="4"/>
  <c r="G127" i="4" l="1"/>
  <c r="G128" i="4"/>
  <c r="G129" i="4"/>
  <c r="G126" i="4"/>
  <c r="G124" i="4"/>
  <c r="G71" i="4"/>
  <c r="G121" i="4" l="1"/>
  <c r="G109" i="4"/>
  <c r="G111" i="4"/>
  <c r="G112" i="4"/>
  <c r="G113" i="4"/>
  <c r="G114" i="4"/>
  <c r="G115" i="4"/>
  <c r="G116" i="4"/>
  <c r="G117" i="4"/>
  <c r="G118" i="4"/>
  <c r="G108" i="4"/>
  <c r="G106" i="4"/>
  <c r="G105" i="4" l="1"/>
  <c r="G102" i="4"/>
  <c r="G62" i="4"/>
  <c r="G70" i="4"/>
  <c r="G69" i="4"/>
  <c r="G104" i="4" l="1"/>
  <c r="G103" i="4"/>
  <c r="G101" i="4"/>
  <c r="G100" i="4"/>
  <c r="G68" i="4"/>
  <c r="G58" i="4"/>
  <c r="G57" i="4"/>
  <c r="G99" i="4" l="1"/>
  <c r="G84" i="4" l="1"/>
  <c r="G89" i="4"/>
  <c r="G40" i="4" l="1"/>
  <c r="G41" i="4"/>
  <c r="G43" i="4"/>
  <c r="G42" i="4"/>
  <c r="G39" i="4" l="1"/>
  <c r="F20" i="4"/>
  <c r="G85" i="4"/>
  <c r="G98" i="4" l="1"/>
  <c r="G97" i="4"/>
  <c r="G96" i="4"/>
  <c r="G95" i="4"/>
  <c r="G94" i="4"/>
  <c r="G93" i="4"/>
  <c r="G92" i="4"/>
  <c r="G91" i="4"/>
  <c r="G90" i="4"/>
  <c r="G88" i="4"/>
  <c r="G87" i="4"/>
  <c r="G86" i="4"/>
  <c r="G83" i="4"/>
  <c r="G82" i="4"/>
  <c r="G81" i="4"/>
  <c r="G80" i="4"/>
  <c r="G79" i="4"/>
  <c r="G78" i="4"/>
  <c r="G77" i="4"/>
  <c r="G76" i="4"/>
  <c r="G75" i="4"/>
  <c r="G74" i="4"/>
  <c r="G73" i="4"/>
  <c r="G119" i="4"/>
  <c r="G107" i="4" s="1"/>
  <c r="G66" i="4"/>
  <c r="G65" i="4"/>
  <c r="G64" i="4"/>
  <c r="G63" i="4"/>
  <c r="G61" i="4"/>
  <c r="G60" i="4"/>
  <c r="G59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 l="1"/>
  <c r="G72" i="4"/>
</calcChain>
</file>

<file path=xl/sharedStrings.xml><?xml version="1.0" encoding="utf-8"?>
<sst xmlns="http://schemas.openxmlformats.org/spreadsheetml/2006/main" count="363" uniqueCount="155">
  <si>
    <t>ՀԱՍՏԱՏՈՒՄ ԵՄ</t>
  </si>
  <si>
    <t>Գնման առարկայի</t>
  </si>
  <si>
    <t>Գնման ձև (ընթացակարգը)</t>
  </si>
  <si>
    <t>Չափման միավորը</t>
  </si>
  <si>
    <t>Ընդամենը ծախսերը (դրամ)*</t>
  </si>
  <si>
    <t>Քանակը</t>
  </si>
  <si>
    <t>միջանցիկ կոդը՝ ըստ CPV դասակարգման</t>
  </si>
  <si>
    <t>անվանումը</t>
  </si>
  <si>
    <t>դրամ</t>
  </si>
  <si>
    <t>հատ</t>
  </si>
  <si>
    <t>Գրիչ</t>
  </si>
  <si>
    <t>Գրիչ,գելային</t>
  </si>
  <si>
    <t>տուփ</t>
  </si>
  <si>
    <t>Մատիտ</t>
  </si>
  <si>
    <t>Ռետին</t>
  </si>
  <si>
    <t>Ֆայլ 40 միկրոն</t>
  </si>
  <si>
    <t>Թղթապանակ ռեգիստր</t>
  </si>
  <si>
    <t>Թուղթ նշումների համար, սոսնձվածքով, գունավոր</t>
  </si>
  <si>
    <t>կապ</t>
  </si>
  <si>
    <t>Սոսինձ չոր</t>
  </si>
  <si>
    <t>Կարիչ /30-50 թերթ կարելու համար/</t>
  </si>
  <si>
    <t>Կարիչի ասեղ /փոքր/</t>
  </si>
  <si>
    <t>Կարիչի  ասեղ /մեծ/</t>
  </si>
  <si>
    <t>Հ/Հ</t>
  </si>
  <si>
    <t>Զուգարանի թուղթ</t>
  </si>
  <si>
    <t>Ապակի մաքրելու միջոց՜հեղուկը փոշիացնող տարայով, 500 մլ. Տարողությամբ</t>
  </si>
  <si>
    <t>Սանհանգույցի ախտահանող հեղուկ՜ Утенок  կամ համարժեք</t>
  </si>
  <si>
    <t>Հատակի լվացման լաթ</t>
  </si>
  <si>
    <t>Հատակ լվանալու խոզանակ</t>
  </si>
  <si>
    <t>39831241</t>
  </si>
  <si>
    <t xml:space="preserve"> Օ×³é, Ó»éùÇ</t>
  </si>
  <si>
    <t>Կահույքի մաքրելու  լաթ</t>
  </si>
  <si>
    <t>Աå³ÏÇ Ù³ùñÙ³Ý É³Ã</t>
  </si>
  <si>
    <t>Թղթյա սրբիչ՝ 165 մետր, գլանի վրա</t>
  </si>
  <si>
    <t>Ձեռնոց ռետինե, տնտեսական</t>
  </si>
  <si>
    <t>39831220</t>
  </si>
  <si>
    <t>îÝûñ»Ý</t>
  </si>
  <si>
    <t>ՏՆՏԵՍԱԿԱՆ ԱՊՐԱՆՔՆԵՐ</t>
  </si>
  <si>
    <t>Հեղուկ օճառ /լիտրով/</t>
  </si>
  <si>
    <t>Հատակի մաքրման հեղուկ՜1 լ տարողությամբ</t>
  </si>
  <si>
    <t xml:space="preserve">Աղբի պոլիէթիլենային տոպրակներ,  20 լ, </t>
  </si>
  <si>
    <t>փաթեթ</t>
  </si>
  <si>
    <t>էլեկտրական երկարացման լար՝եռաբաշխիչ 3տ 5 մ լարով</t>
  </si>
  <si>
    <t>²í»É, ëáíáñ³Ï³Ý</t>
  </si>
  <si>
    <t>²í»É ·á·³ÃÇ³ÏÇ Ñ»ï, åÉ³ëïÙ³ë»</t>
  </si>
  <si>
    <t>31681000</t>
  </si>
  <si>
    <t>¿É»Ïïñ³Ï³Ý å³ñ³·³Ý»ñ</t>
  </si>
  <si>
    <t>ԳՐԵՆԱԿԱՆ  ՊԻՏՈՒՅՔՆԵՐ ԵՎ ԳՐԱՍԵՆՅԱԿԱՆԻՆ  ՆՅՈՒԹԵՐ</t>
  </si>
  <si>
    <t>Թուղթ տպիչների համար - Pioneer A4, 80գր կամ համարժեքը</t>
  </si>
  <si>
    <t>êÏáã »ñÏÏáÕÙ³ÝÇ  2 ëÙ</t>
  </si>
  <si>
    <t>êÏáã ÷áùñ</t>
  </si>
  <si>
    <t>êÏáã Ã³÷³ÝóÇÏ - É³ÛÝ</t>
  </si>
  <si>
    <t>Ü³Ù³ÏÇ  Íñ³ñ</t>
  </si>
  <si>
    <t>ê»ÕÙ³Ï  -32ÙÙ</t>
  </si>
  <si>
    <t>ê»ÕÙ³Ï ÷áùñ -19ÙÙ</t>
  </si>
  <si>
    <t>Ø³ñÏ»ñ</t>
  </si>
  <si>
    <t>¾ç³µ³Å³ÝÇã  12 ·áõÛÝ</t>
  </si>
  <si>
    <t>Կահույքի մաքրման ճարպազերծողմիջոց</t>
  </si>
  <si>
    <t>ՄԱ</t>
  </si>
  <si>
    <t xml:space="preserve">Էլեկտրամատակարարում </t>
  </si>
  <si>
    <t>Հեռախոսակապ՝</t>
  </si>
  <si>
    <t xml:space="preserve">Քաղաքային հեռախոսակապ </t>
  </si>
  <si>
    <t xml:space="preserve">Ջեռուցման  ծառայություն </t>
  </si>
  <si>
    <t>Ջրի  բաշխման   ծառայություն</t>
  </si>
  <si>
    <t>Աղբահանության   ծառայության</t>
  </si>
  <si>
    <t>կվտ</t>
  </si>
  <si>
    <t>խոր.մ</t>
  </si>
  <si>
    <t>քառ.մ</t>
  </si>
  <si>
    <t>Բանկային ծառայություն</t>
  </si>
  <si>
    <t>Ջեռուցման   համակարգի սպասարկման  գծով</t>
  </si>
  <si>
    <t>Համակարգչային ծրագրի և կայքի սպասարկում</t>
  </si>
  <si>
    <t>Միավորի առավելագույն գինը    (դրամ)</t>
  </si>
  <si>
    <t>Ժամանակակից արվեստի թանգարան ՀՈԱԿ</t>
  </si>
  <si>
    <t>Ուղղիչ հեղուկ</t>
  </si>
  <si>
    <t>Հաշվիչ մեքենա</t>
  </si>
  <si>
    <t>Ինտերնետ  ծառայություն</t>
  </si>
  <si>
    <t>Ü.²í»ïÇëÛ³Ý</t>
  </si>
  <si>
    <t>րոպեավճար</t>
  </si>
  <si>
    <t>50311400</t>
  </si>
  <si>
    <t xml:space="preserve">ՀԴՄ-ի սպասարկում </t>
  </si>
  <si>
    <t>22313000</t>
  </si>
  <si>
    <r>
      <rPr>
        <sz val="9"/>
        <rFont val="Arial Armenian"/>
        <family val="2"/>
      </rPr>
      <t xml:space="preserve">Ðñ³íÇñ³ïáÙë»ñÇ  </t>
    </r>
    <r>
      <rPr>
        <sz val="9"/>
        <rFont val="Arial Unicode"/>
        <family val="2"/>
        <charset val="204"/>
      </rPr>
      <t>տպագրություն</t>
    </r>
  </si>
  <si>
    <t>Բաների տպագրություն</t>
  </si>
  <si>
    <t>Տպագրություն՝</t>
  </si>
  <si>
    <t>Բուկլետի տպագրություն</t>
  </si>
  <si>
    <t>Բաժանորդագրության գծով</t>
  </si>
  <si>
    <t>Քարտրիջի լիցքավորում</t>
  </si>
  <si>
    <t>Մուտքի տոմսերի տպագրություն</t>
  </si>
  <si>
    <t>Համակարգչային տեխնիկա</t>
  </si>
  <si>
    <t>Մեքենանաեր և սարքավորումներ</t>
  </si>
  <si>
    <t>44411741</t>
  </si>
  <si>
    <t>լվացող նյութեր /ժավել/</t>
  </si>
  <si>
    <t>լիտր</t>
  </si>
  <si>
    <t>զզուգարանակոնքի լողան</t>
  </si>
  <si>
    <t>39298200</t>
  </si>
  <si>
    <t>նկարների շրջանակներ</t>
  </si>
  <si>
    <t>ՓՈՔՐԱՐԺԵՔ, ԱՐԱԳԱՄԱՇ ԱՌԱՐԿԱՆԵՐ</t>
  </si>
  <si>
    <t>մեկանգամյա օգտագործմա բաժակներ /թղթե/</t>
  </si>
  <si>
    <t>44511343</t>
  </si>
  <si>
    <t>44221161</t>
  </si>
  <si>
    <t>դռան փական</t>
  </si>
  <si>
    <t>ծխնի դռան/պետլի/</t>
  </si>
  <si>
    <t>գայլիկոն</t>
  </si>
  <si>
    <t>ջրի ծորակ</t>
  </si>
  <si>
    <t>Հայտարարաությունների գծով ծառայության</t>
  </si>
  <si>
    <t>Վարդակ</t>
  </si>
  <si>
    <t>Ներկագլանիկ</t>
  </si>
  <si>
    <t>Լամպ էկոնոմ  13 Վտ կամ համարժեքը</t>
  </si>
  <si>
    <t>Լամպ էկոնոմ  24 Վտ կամ համարժեքը</t>
  </si>
  <si>
    <t>դռան բռնակ</t>
  </si>
  <si>
    <t>փականի միջուկ</t>
  </si>
  <si>
    <t>Թղթապանակ կոճգամով</t>
  </si>
  <si>
    <t>Թղթապանակ արագակար</t>
  </si>
  <si>
    <t>Առաստաղի լուսատու, քառակուսի</t>
  </si>
  <si>
    <t>êåáõÝ·</t>
  </si>
  <si>
    <t xml:space="preserve">կգ </t>
  </si>
  <si>
    <t>Գիպսոնիդ</t>
  </si>
  <si>
    <t>կգ</t>
  </si>
  <si>
    <t>Ծեփամածիկ</t>
  </si>
  <si>
    <t>մետր</t>
  </si>
  <si>
    <t xml:space="preserve">քմ </t>
  </si>
  <si>
    <t>Անջատիչներ</t>
  </si>
  <si>
    <t>Հղկաթուղթ սպունգով</t>
  </si>
  <si>
    <t xml:space="preserve">Օդանցքի ցանց </t>
  </si>
  <si>
    <t xml:space="preserve">Նախաներկ </t>
  </si>
  <si>
    <t>Էլեկտրական ավտոմատ</t>
  </si>
  <si>
    <t xml:space="preserve">Մալուխ </t>
  </si>
  <si>
    <t>Պոլիէթիլենային պարկ, աղբի համար, 35լ</t>
  </si>
  <si>
    <t xml:space="preserve">Ներկ լատեքսային, լվացվող </t>
  </si>
  <si>
    <t>Ապակի  մաքրելու խոզանակ</t>
  </si>
  <si>
    <t xml:space="preserve">Գունանյութ (գունավորում) </t>
  </si>
  <si>
    <t>Սեղան գրասենյակային</t>
  </si>
  <si>
    <t>Աթոռ համակարգչային</t>
  </si>
  <si>
    <t>Գրապահարան</t>
  </si>
  <si>
    <t>Համակարգչի կոշտ սկավառակ</t>
  </si>
  <si>
    <t>Համակարգչային մոնիտոր</t>
  </si>
  <si>
    <t>Համակարգիչ</t>
  </si>
  <si>
    <t>Անխափան սնուցման աղբյուր</t>
  </si>
  <si>
    <t>ԸՆԹԱՑԻԿ ՎԵՐԱՆՈՐՈԳՄԱՆ ԾԱԽՍԵՐ</t>
  </si>
  <si>
    <t>Գործուղման ծառայություններ</t>
  </si>
  <si>
    <t>Մաքրման ծառայություն</t>
  </si>
  <si>
    <t>Կադրերի վերապատրաստման ծառայություն</t>
  </si>
  <si>
    <t>Â³Ý³ùÇ µ³ñÓÇÏ</t>
  </si>
  <si>
    <t>,,Ժամանակակից արվեստի թանգարան,, ՀՈԱԿ-ի 2025թ. գնումների պլան</t>
  </si>
  <si>
    <t>Բեռնափոխադրման ծառայություն</t>
  </si>
  <si>
    <t>Համակարգչային տեխնիկայի սպասարկում</t>
  </si>
  <si>
    <t>ԳՐԱՍԵՆՅԱԿԱՅԻՆ և ՏՆՏԵՍԱԿԱՆ ԳՈՒՅՔ</t>
  </si>
  <si>
    <t>Այլ ծառայություններ- Էկենգի ծառայություններ</t>
  </si>
  <si>
    <t>Միջոցառումների և ներկայացուցչական ծառայություններ</t>
  </si>
  <si>
    <t>Մշակութային միջոցառումների կազմակերպման հետ կապված վարձակալության ծառայություններ</t>
  </si>
  <si>
    <t>Մշակութային միջոցառումների անիմացոն դիզաների  ծառայություններ</t>
  </si>
  <si>
    <t xml:space="preserve">Անհատ անձանց կողմից տրամադրվող ծառայություններ </t>
  </si>
  <si>
    <t xml:space="preserve"> անցակետային հսոկղության սարքեր</t>
  </si>
  <si>
    <t xml:space="preserve"> գնումների հետ կապված խորհրդատվական ծառայություններ</t>
  </si>
  <si>
    <t xml:space="preserve"> ցանցի ստեղծողի համակարգչային ծրագրային փաթեթներ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</si>
</sst>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,##0.00"/>
    <numFmt numFmtId="166" formatCode="##,##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name val="Arial LatArm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Arial LatArm"/>
      <family val="2"/>
    </font>
    <font>
      <b/>
      <sz val="14"/>
      <name val="Arial LatArm"/>
      <family val="2"/>
    </font>
    <font>
      <b/>
      <sz val="9"/>
      <name val="Arial LatArm"/>
      <family val="2"/>
    </font>
    <font>
      <sz val="10"/>
      <name val="Arial LatArm"/>
      <family val="2"/>
    </font>
    <font>
      <sz val="9"/>
      <color theme="1"/>
      <name val="Arial LatArm"/>
      <family val="2"/>
    </font>
    <font>
      <sz val="9"/>
      <color rgb="FF000000"/>
      <name val="Arial LatArm"/>
      <family val="2"/>
    </font>
    <font>
      <sz val="10"/>
      <color rgb="FF000000"/>
      <name val="Arial LatArm"/>
      <family val="2"/>
    </font>
    <font>
      <b/>
      <sz val="9"/>
      <name val="GHEA Grapalat"/>
      <family val="3"/>
    </font>
    <font>
      <b/>
      <sz val="10"/>
      <name val="GHEA Grapalat"/>
      <family val="3"/>
    </font>
    <font>
      <sz val="9"/>
      <color rgb="FF000000"/>
      <name val="Arial Unicode"/>
      <family val="2"/>
    </font>
    <font>
      <b/>
      <sz val="12"/>
      <name val="Arial LatArm"/>
      <family val="2"/>
    </font>
    <font>
      <b/>
      <sz val="11"/>
      <name val="Arial LatArm"/>
      <family val="2"/>
    </font>
    <font>
      <b/>
      <sz val="10"/>
      <name val="Arial LatArm"/>
      <family val="2"/>
    </font>
    <font>
      <sz val="9"/>
      <name val="Arial Unicode"/>
      <family val="2"/>
      <charset val="204"/>
    </font>
    <font>
      <sz val="9"/>
      <name val="Arial Armenian"/>
      <family val="2"/>
    </font>
    <font>
      <b/>
      <sz val="9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sz val="10"/>
      <name val="GHEA Grapalat"/>
      <family val="3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GHEA Grapalat"/>
      <family val="3"/>
    </font>
    <font>
      <sz val="10"/>
      <color theme="1"/>
      <name val="Sylfaen"/>
      <family val="1"/>
    </font>
    <font>
      <b/>
      <sz val="10"/>
      <name val="Arial LatAr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92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7" fillId="0" borderId="0" xfId="0" applyFont="1"/>
    <xf numFmtId="0" fontId="4" fillId="2" borderId="1" xfId="0" applyFont="1" applyFill="1" applyBorder="1" applyAlignment="1">
      <alignment horizontal="right" vertical="center"/>
    </xf>
    <xf numFmtId="0" fontId="7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/>
    </xf>
    <xf numFmtId="0" fontId="24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/>
    </xf>
    <xf numFmtId="0" fontId="4" fillId="2" borderId="1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65" fontId="24" fillId="0" borderId="1" xfId="3" applyNumberFormat="1" applyFont="1" applyBorder="1" applyAlignment="1">
      <alignment horizontal="center" vertical="center" wrapText="1"/>
    </xf>
    <xf numFmtId="166" fontId="26" fillId="0" borderId="1" xfId="3" applyNumberFormat="1" applyFont="1" applyFill="1" applyBorder="1" applyAlignment="1">
      <alignment horizontal="center" vertical="center" wrapText="1"/>
    </xf>
    <xf numFmtId="166" fontId="27" fillId="0" borderId="1" xfId="3" applyNumberFormat="1" applyFont="1" applyBorder="1" applyAlignment="1">
      <alignment horizontal="center" vertical="center" wrapText="1"/>
    </xf>
    <xf numFmtId="0" fontId="28" fillId="2" borderId="0" xfId="0" applyFont="1" applyFill="1" applyBorder="1"/>
    <xf numFmtId="0" fontId="28" fillId="2" borderId="1" xfId="0" applyFont="1" applyFill="1" applyBorder="1"/>
    <xf numFmtId="165" fontId="24" fillId="0" borderId="3" xfId="3" applyNumberFormat="1" applyFont="1" applyBorder="1" applyAlignment="1">
      <alignment horizontal="center" vertical="center" wrapText="1"/>
    </xf>
    <xf numFmtId="166" fontId="26" fillId="0" borderId="3" xfId="3" applyNumberFormat="1" applyFont="1" applyFill="1" applyBorder="1" applyAlignment="1">
      <alignment horizontal="center" vertical="center" wrapText="1"/>
    </xf>
    <xf numFmtId="166" fontId="27" fillId="0" borderId="3" xfId="3" applyNumberFormat="1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30" fillId="3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8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</cellXfs>
  <cellStyles count="24">
    <cellStyle name="Normal 2" xfId="22"/>
    <cellStyle name="Обычный" xfId="0" builtinId="0"/>
    <cellStyle name="Обычный 10" xfId="14"/>
    <cellStyle name="Обычный 11" xfId="13"/>
    <cellStyle name="Обычный 12" xfId="23"/>
    <cellStyle name="Обычный 2" xfId="2"/>
    <cellStyle name="Обычный 3" xfId="1"/>
    <cellStyle name="Обычный 3 2" xfId="6"/>
    <cellStyle name="Обычный 3 2 2" xfId="12"/>
    <cellStyle name="Обычный 3 2 2 2" xfId="21"/>
    <cellStyle name="Обычный 3 2 3" xfId="17"/>
    <cellStyle name="Обычный 3 3" xfId="10"/>
    <cellStyle name="Обычный 3 3 2" xfId="19"/>
    <cellStyle name="Обычный 3 4" xfId="15"/>
    <cellStyle name="Обычный 4" xfId="3"/>
    <cellStyle name="Обычный 5" xfId="5"/>
    <cellStyle name="Обычный 6" xfId="4"/>
    <cellStyle name="Обычный 6 2" xfId="11"/>
    <cellStyle name="Обычный 6 2 2" xfId="20"/>
    <cellStyle name="Обычный 6 3" xfId="16"/>
    <cellStyle name="Обычный 7" xfId="7"/>
    <cellStyle name="Обычный 8" xfId="8"/>
    <cellStyle name="Обычный 8 2" xfId="18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36"/>
  <sheetViews>
    <sheetView tabSelected="1" topLeftCell="A126" workbookViewId="0">
      <selection activeCell="I13" sqref="I13"/>
    </sheetView>
  </sheetViews>
  <sheetFormatPr defaultColWidth="9.140625" defaultRowHeight="15"/>
  <cols>
    <col min="1" max="1" width="5.85546875" style="1" customWidth="1"/>
    <col min="2" max="2" width="14.5703125" style="1" customWidth="1"/>
    <col min="3" max="3" width="46" style="1" customWidth="1"/>
    <col min="4" max="4" width="11" style="1" customWidth="1"/>
    <col min="5" max="5" width="11.5703125" style="1" customWidth="1"/>
    <col min="6" max="6" width="13.5703125" style="1" customWidth="1"/>
    <col min="7" max="7" width="17.140625" style="1" customWidth="1"/>
    <col min="8" max="8" width="21.85546875" style="1" customWidth="1"/>
    <col min="9" max="16384" width="9.140625" style="1"/>
  </cols>
  <sheetData>
    <row r="1" spans="1:8" hidden="1">
      <c r="A1" s="3"/>
      <c r="B1" s="13"/>
      <c r="C1" s="13"/>
      <c r="D1" s="13"/>
      <c r="E1" s="13"/>
      <c r="F1" s="13"/>
      <c r="G1" s="13"/>
      <c r="H1" s="13"/>
    </row>
    <row r="2" spans="1:8" hidden="1">
      <c r="A2" s="3"/>
      <c r="B2" s="4"/>
      <c r="C2" s="4"/>
      <c r="D2" s="5"/>
      <c r="E2" s="5"/>
      <c r="F2" s="5"/>
      <c r="G2" s="5"/>
      <c r="H2" s="5"/>
    </row>
    <row r="3" spans="1:8" ht="21" customHeight="1">
      <c r="A3" s="3"/>
      <c r="B3" s="4"/>
      <c r="C3" s="4"/>
      <c r="D3" s="5"/>
      <c r="E3" s="5"/>
      <c r="F3" s="87" t="s">
        <v>0</v>
      </c>
      <c r="G3" s="87"/>
      <c r="H3" s="87"/>
    </row>
    <row r="4" spans="1:8">
      <c r="A4" s="6"/>
      <c r="B4" s="4"/>
      <c r="C4" s="4"/>
      <c r="D4" s="5"/>
      <c r="E4" s="5"/>
      <c r="F4" s="5"/>
      <c r="G4" s="5"/>
      <c r="H4" s="5"/>
    </row>
    <row r="5" spans="1:8" ht="15.75">
      <c r="A5" s="6"/>
      <c r="B5" s="4"/>
      <c r="C5" s="4"/>
      <c r="D5" s="5"/>
      <c r="E5" s="88" t="s">
        <v>72</v>
      </c>
      <c r="F5" s="88"/>
      <c r="G5" s="88"/>
      <c r="H5" s="88"/>
    </row>
    <row r="6" spans="1:8">
      <c r="A6" s="6"/>
      <c r="B6" s="4"/>
      <c r="C6" s="4"/>
      <c r="D6" s="5"/>
      <c r="E6" s="5"/>
      <c r="F6" s="5"/>
      <c r="G6" s="5"/>
      <c r="H6" s="5"/>
    </row>
    <row r="7" spans="1:8" ht="19.5" customHeight="1">
      <c r="A7" s="6"/>
      <c r="B7" s="4"/>
      <c r="C7" s="4"/>
      <c r="D7" s="5"/>
      <c r="E7" s="5"/>
      <c r="F7" s="49" t="s">
        <v>36</v>
      </c>
      <c r="G7" s="89" t="s">
        <v>76</v>
      </c>
      <c r="H7" s="89"/>
    </row>
    <row r="8" spans="1:8">
      <c r="A8" s="6"/>
      <c r="B8" s="4"/>
      <c r="C8" s="4"/>
      <c r="D8" s="5"/>
      <c r="E8" s="5"/>
      <c r="F8" s="34"/>
      <c r="G8" s="31"/>
      <c r="H8" s="35"/>
    </row>
    <row r="9" spans="1:8" ht="18">
      <c r="A9" s="90" t="s">
        <v>143</v>
      </c>
      <c r="B9" s="90"/>
      <c r="C9" s="90"/>
      <c r="D9" s="90"/>
      <c r="E9" s="90"/>
      <c r="F9" s="90"/>
      <c r="G9" s="90"/>
      <c r="H9" s="90"/>
    </row>
    <row r="10" spans="1:8">
      <c r="A10" s="85" t="s">
        <v>23</v>
      </c>
      <c r="B10" s="85" t="s">
        <v>1</v>
      </c>
      <c r="C10" s="85"/>
      <c r="D10" s="83" t="s">
        <v>2</v>
      </c>
      <c r="E10" s="83" t="s">
        <v>3</v>
      </c>
      <c r="F10" s="83" t="s">
        <v>71</v>
      </c>
      <c r="G10" s="83" t="s">
        <v>4</v>
      </c>
      <c r="H10" s="85" t="s">
        <v>5</v>
      </c>
    </row>
    <row r="11" spans="1:8" ht="36">
      <c r="A11" s="86"/>
      <c r="B11" s="7" t="s">
        <v>6</v>
      </c>
      <c r="C11" s="47" t="s">
        <v>7</v>
      </c>
      <c r="D11" s="84"/>
      <c r="E11" s="84"/>
      <c r="F11" s="84"/>
      <c r="G11" s="84"/>
      <c r="H11" s="86"/>
    </row>
    <row r="12" spans="1:8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</row>
    <row r="13" spans="1:8">
      <c r="A13" s="12">
        <v>1</v>
      </c>
      <c r="B13" s="17">
        <v>65311100</v>
      </c>
      <c r="C13" s="33" t="s">
        <v>59</v>
      </c>
      <c r="D13" s="43" t="s">
        <v>58</v>
      </c>
      <c r="E13" s="8" t="s">
        <v>65</v>
      </c>
      <c r="F13" s="45">
        <f>+G13/H13</f>
        <v>53.479681978798588</v>
      </c>
      <c r="G13" s="8">
        <v>1210780</v>
      </c>
      <c r="H13" s="8">
        <v>22640</v>
      </c>
    </row>
    <row r="14" spans="1:8">
      <c r="A14" s="12"/>
      <c r="B14" s="17"/>
      <c r="C14" s="32" t="s">
        <v>60</v>
      </c>
      <c r="D14" s="43"/>
      <c r="E14" s="8"/>
      <c r="F14" s="8"/>
      <c r="G14" s="8">
        <f>+G15+G16+G17</f>
        <v>264400</v>
      </c>
      <c r="H14" s="8">
        <v>3</v>
      </c>
    </row>
    <row r="15" spans="1:8">
      <c r="A15" s="12">
        <v>2</v>
      </c>
      <c r="B15" s="17">
        <v>64211100</v>
      </c>
      <c r="C15" s="33" t="s">
        <v>61</v>
      </c>
      <c r="D15" s="43" t="s">
        <v>58</v>
      </c>
      <c r="E15" s="8" t="s">
        <v>9</v>
      </c>
      <c r="F15" s="8"/>
      <c r="G15" s="8">
        <v>172800</v>
      </c>
      <c r="H15" s="8">
        <v>3</v>
      </c>
    </row>
    <row r="16" spans="1:8">
      <c r="A16" s="12">
        <v>3</v>
      </c>
      <c r="B16" s="17">
        <v>64211120</v>
      </c>
      <c r="C16" s="33" t="s">
        <v>77</v>
      </c>
      <c r="D16" s="43" t="s">
        <v>58</v>
      </c>
      <c r="E16" s="8" t="s">
        <v>9</v>
      </c>
      <c r="F16" s="8"/>
      <c r="G16" s="8">
        <v>19600</v>
      </c>
      <c r="H16" s="8">
        <v>3</v>
      </c>
    </row>
    <row r="17" spans="1:75">
      <c r="A17" s="12">
        <v>4</v>
      </c>
      <c r="B17" s="17">
        <v>64211110</v>
      </c>
      <c r="C17" s="33" t="s">
        <v>75</v>
      </c>
      <c r="D17" s="43" t="s">
        <v>58</v>
      </c>
      <c r="E17" s="8" t="s">
        <v>9</v>
      </c>
      <c r="F17" s="8"/>
      <c r="G17" s="8">
        <f>12*6000</f>
        <v>72000</v>
      </c>
      <c r="H17" s="8">
        <v>1</v>
      </c>
    </row>
    <row r="18" spans="1:75">
      <c r="A18" s="12">
        <v>5</v>
      </c>
      <c r="B18" s="17">
        <v>65211100</v>
      </c>
      <c r="C18" s="33" t="s">
        <v>62</v>
      </c>
      <c r="D18" s="43" t="s">
        <v>58</v>
      </c>
      <c r="E18" s="8" t="s">
        <v>9</v>
      </c>
      <c r="F18" s="42">
        <f>+G18/H18</f>
        <v>143.69999999999999</v>
      </c>
      <c r="G18" s="8">
        <v>1807746</v>
      </c>
      <c r="H18" s="8">
        <v>12580</v>
      </c>
    </row>
    <row r="19" spans="1:75">
      <c r="A19" s="12">
        <v>6</v>
      </c>
      <c r="B19" s="17">
        <v>65111100</v>
      </c>
      <c r="C19" s="33" t="s">
        <v>63</v>
      </c>
      <c r="D19" s="43" t="s">
        <v>58</v>
      </c>
      <c r="E19" s="8" t="s">
        <v>66</v>
      </c>
      <c r="F19" s="45">
        <f>G19/H19</f>
        <v>205.98809523809524</v>
      </c>
      <c r="G19" s="81">
        <v>34606</v>
      </c>
      <c r="H19" s="8">
        <v>168</v>
      </c>
    </row>
    <row r="20" spans="1:75">
      <c r="A20" s="12">
        <v>7</v>
      </c>
      <c r="B20" s="17">
        <v>90511100</v>
      </c>
      <c r="C20" s="33" t="s">
        <v>64</v>
      </c>
      <c r="D20" s="43" t="s">
        <v>58</v>
      </c>
      <c r="E20" s="8" t="s">
        <v>67</v>
      </c>
      <c r="F20" s="45">
        <f>+G20/H20</f>
        <v>48</v>
      </c>
      <c r="G20" s="81">
        <v>69984</v>
      </c>
      <c r="H20" s="8">
        <v>1458</v>
      </c>
    </row>
    <row r="21" spans="1:75">
      <c r="A21" s="12">
        <v>8</v>
      </c>
      <c r="B21" s="17">
        <v>66111200</v>
      </c>
      <c r="C21" s="33" t="s">
        <v>68</v>
      </c>
      <c r="D21" s="43" t="s">
        <v>58</v>
      </c>
      <c r="E21" s="8" t="s">
        <v>8</v>
      </c>
      <c r="F21" s="8">
        <v>1</v>
      </c>
      <c r="G21" s="8">
        <v>225200</v>
      </c>
      <c r="H21" s="8">
        <v>1</v>
      </c>
      <c r="L21"/>
      <c r="M21"/>
      <c r="N21"/>
    </row>
    <row r="22" spans="1:75">
      <c r="A22" s="12">
        <v>9</v>
      </c>
      <c r="B22" s="17">
        <v>76131100</v>
      </c>
      <c r="C22" s="33" t="s">
        <v>69</v>
      </c>
      <c r="D22" s="43" t="s">
        <v>58</v>
      </c>
      <c r="E22" s="8" t="s">
        <v>8</v>
      </c>
      <c r="F22" s="8">
        <v>1</v>
      </c>
      <c r="G22" s="8">
        <v>121500</v>
      </c>
      <c r="H22" s="8">
        <v>1</v>
      </c>
    </row>
    <row r="23" spans="1:75">
      <c r="A23" s="12">
        <v>10</v>
      </c>
      <c r="B23" s="17">
        <v>70331700</v>
      </c>
      <c r="C23" s="33" t="s">
        <v>104</v>
      </c>
      <c r="D23" s="43" t="s">
        <v>58</v>
      </c>
      <c r="E23" s="8" t="s">
        <v>8</v>
      </c>
      <c r="F23" s="8">
        <v>1</v>
      </c>
      <c r="G23" s="8">
        <v>50000</v>
      </c>
      <c r="H23" s="8">
        <v>1</v>
      </c>
    </row>
    <row r="24" spans="1:75">
      <c r="A24" s="12">
        <v>11</v>
      </c>
      <c r="B24" s="17" t="s">
        <v>78</v>
      </c>
      <c r="C24" s="33" t="s">
        <v>79</v>
      </c>
      <c r="D24" s="43" t="s">
        <v>58</v>
      </c>
      <c r="E24" s="8" t="s">
        <v>8</v>
      </c>
      <c r="F24" s="8">
        <v>1800</v>
      </c>
      <c r="G24" s="8">
        <v>35900</v>
      </c>
      <c r="H24" s="8">
        <v>2</v>
      </c>
    </row>
    <row r="25" spans="1:75" ht="16.5" customHeight="1">
      <c r="A25" s="12">
        <v>12</v>
      </c>
      <c r="B25" s="17">
        <v>50311120</v>
      </c>
      <c r="C25" s="33" t="s">
        <v>145</v>
      </c>
      <c r="D25" s="80" t="s">
        <v>58</v>
      </c>
      <c r="E25" s="80" t="s">
        <v>8</v>
      </c>
      <c r="F25" s="8">
        <v>1</v>
      </c>
      <c r="G25" s="8">
        <v>96000</v>
      </c>
      <c r="H25" s="8">
        <v>1</v>
      </c>
    </row>
    <row r="26" spans="1:75" ht="16.5" customHeight="1">
      <c r="A26" s="12">
        <v>13</v>
      </c>
      <c r="B26" s="17">
        <v>72500000</v>
      </c>
      <c r="C26" s="33" t="s">
        <v>70</v>
      </c>
      <c r="D26" s="43" t="s">
        <v>58</v>
      </c>
      <c r="E26" s="48" t="s">
        <v>8</v>
      </c>
      <c r="F26" s="8">
        <v>1</v>
      </c>
      <c r="G26" s="8">
        <v>182100</v>
      </c>
      <c r="H26" s="8">
        <v>1</v>
      </c>
    </row>
    <row r="27" spans="1:75" s="65" customFormat="1" ht="16.5" customHeight="1">
      <c r="A27" s="12">
        <v>14</v>
      </c>
      <c r="B27" s="17" t="s">
        <v>94</v>
      </c>
      <c r="C27" s="33" t="s">
        <v>95</v>
      </c>
      <c r="D27" s="48" t="s">
        <v>58</v>
      </c>
      <c r="E27" s="47" t="s">
        <v>9</v>
      </c>
      <c r="F27" s="69">
        <v>17500</v>
      </c>
      <c r="G27" s="79">
        <f>F27*H27</f>
        <v>280000</v>
      </c>
      <c r="H27" s="63">
        <v>16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</row>
    <row r="28" spans="1:75">
      <c r="A28" s="12">
        <v>15</v>
      </c>
      <c r="B28" s="17">
        <v>92410000</v>
      </c>
      <c r="C28" s="46" t="s">
        <v>85</v>
      </c>
      <c r="D28" s="43" t="s">
        <v>58</v>
      </c>
      <c r="E28" s="8" t="s">
        <v>8</v>
      </c>
      <c r="F28" s="8">
        <v>9000</v>
      </c>
      <c r="G28" s="79">
        <v>90000</v>
      </c>
      <c r="H28" s="8">
        <v>1</v>
      </c>
    </row>
    <row r="29" spans="1:75">
      <c r="A29" s="12">
        <v>16</v>
      </c>
      <c r="B29" s="17">
        <v>79991200</v>
      </c>
      <c r="C29" s="33" t="s">
        <v>139</v>
      </c>
      <c r="D29" s="74" t="s">
        <v>58</v>
      </c>
      <c r="E29" s="8" t="s">
        <v>8</v>
      </c>
      <c r="F29" s="8">
        <v>1</v>
      </c>
      <c r="G29" s="8">
        <v>147000</v>
      </c>
      <c r="H29" s="8">
        <v>1</v>
      </c>
    </row>
    <row r="30" spans="1:75" s="65" customFormat="1" ht="16.5" customHeight="1">
      <c r="A30" s="12">
        <v>17</v>
      </c>
      <c r="B30" s="17">
        <v>60181100</v>
      </c>
      <c r="C30" s="33" t="s">
        <v>144</v>
      </c>
      <c r="D30" s="74" t="s">
        <v>58</v>
      </c>
      <c r="E30" s="73" t="s">
        <v>8</v>
      </c>
      <c r="F30" s="69">
        <v>22000</v>
      </c>
      <c r="G30" s="79">
        <v>30000</v>
      </c>
      <c r="H30" s="63">
        <v>1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</row>
    <row r="31" spans="1:75">
      <c r="A31" s="12">
        <v>18</v>
      </c>
      <c r="B31" s="17"/>
      <c r="C31" s="33" t="s">
        <v>140</v>
      </c>
      <c r="D31" s="48" t="s">
        <v>58</v>
      </c>
      <c r="E31" s="8" t="s">
        <v>8</v>
      </c>
      <c r="F31" s="8">
        <v>150000</v>
      </c>
      <c r="G31" s="79">
        <f t="shared" ref="G31:G37" si="0">+F31*H31</f>
        <v>150000</v>
      </c>
      <c r="H31" s="8">
        <v>1</v>
      </c>
    </row>
    <row r="32" spans="1:75">
      <c r="A32" s="12">
        <v>19</v>
      </c>
      <c r="B32" s="17"/>
      <c r="C32" s="33" t="s">
        <v>141</v>
      </c>
      <c r="D32" s="80" t="s">
        <v>58</v>
      </c>
      <c r="E32" s="8" t="s">
        <v>8</v>
      </c>
      <c r="F32" s="8">
        <v>89500</v>
      </c>
      <c r="G32" s="79">
        <f t="shared" si="0"/>
        <v>89500</v>
      </c>
      <c r="H32" s="8">
        <v>1</v>
      </c>
    </row>
    <row r="33" spans="1:8">
      <c r="A33" s="12">
        <v>19</v>
      </c>
      <c r="B33" s="17">
        <v>98391200</v>
      </c>
      <c r="C33" s="33" t="s">
        <v>147</v>
      </c>
      <c r="D33" s="80" t="s">
        <v>58</v>
      </c>
      <c r="E33" s="8" t="s">
        <v>8</v>
      </c>
      <c r="F33" s="8">
        <v>3000</v>
      </c>
      <c r="G33" s="79">
        <f t="shared" si="0"/>
        <v>6000</v>
      </c>
      <c r="H33" s="8">
        <v>2</v>
      </c>
    </row>
    <row r="34" spans="1:8" ht="24">
      <c r="A34" s="12">
        <v>19</v>
      </c>
      <c r="B34" s="17">
        <v>55521400</v>
      </c>
      <c r="C34" s="33" t="s">
        <v>148</v>
      </c>
      <c r="D34" s="80" t="s">
        <v>58</v>
      </c>
      <c r="E34" s="8" t="s">
        <v>8</v>
      </c>
      <c r="F34" s="8">
        <v>3000</v>
      </c>
      <c r="G34" s="79">
        <f t="shared" si="0"/>
        <v>6000</v>
      </c>
      <c r="H34" s="8">
        <v>2</v>
      </c>
    </row>
    <row r="35" spans="1:8" ht="24">
      <c r="A35" s="12">
        <v>19</v>
      </c>
      <c r="B35" s="17">
        <v>92151100</v>
      </c>
      <c r="C35" s="33" t="s">
        <v>149</v>
      </c>
      <c r="D35" s="80" t="s">
        <v>58</v>
      </c>
      <c r="E35" s="8" t="s">
        <v>8</v>
      </c>
      <c r="F35" s="8">
        <v>200000</v>
      </c>
      <c r="G35" s="79">
        <f t="shared" si="0"/>
        <v>200000</v>
      </c>
      <c r="H35" s="8">
        <v>1</v>
      </c>
    </row>
    <row r="36" spans="1:8" ht="24">
      <c r="A36" s="12">
        <v>19</v>
      </c>
      <c r="B36" s="17">
        <v>79821160</v>
      </c>
      <c r="C36" s="33" t="s">
        <v>150</v>
      </c>
      <c r="D36" s="80" t="s">
        <v>58</v>
      </c>
      <c r="E36" s="8" t="s">
        <v>8</v>
      </c>
      <c r="F36" s="8">
        <v>10000</v>
      </c>
      <c r="G36" s="79">
        <f t="shared" si="0"/>
        <v>10000</v>
      </c>
      <c r="H36" s="8">
        <v>1</v>
      </c>
    </row>
    <row r="37" spans="1:8" ht="27" customHeight="1">
      <c r="A37" s="12">
        <v>19</v>
      </c>
      <c r="B37" s="17">
        <v>92311230</v>
      </c>
      <c r="C37" s="33" t="s">
        <v>151</v>
      </c>
      <c r="D37" s="74" t="s">
        <v>58</v>
      </c>
      <c r="E37" s="8" t="s">
        <v>8</v>
      </c>
      <c r="F37" s="8">
        <v>10000</v>
      </c>
      <c r="G37" s="79">
        <f t="shared" si="0"/>
        <v>10000</v>
      </c>
      <c r="H37" s="8">
        <v>1</v>
      </c>
    </row>
    <row r="38" spans="1:8" ht="27" customHeight="1">
      <c r="A38" s="12">
        <v>20</v>
      </c>
      <c r="B38" s="17">
        <v>79411210</v>
      </c>
      <c r="C38" s="91" t="s">
        <v>153</v>
      </c>
      <c r="D38" s="17" t="s">
        <v>58</v>
      </c>
      <c r="E38" s="17" t="s">
        <v>8</v>
      </c>
      <c r="F38" s="17">
        <v>137000</v>
      </c>
      <c r="G38" s="17">
        <v>137000</v>
      </c>
      <c r="H38" s="17">
        <v>1</v>
      </c>
    </row>
    <row r="39" spans="1:8">
      <c r="A39" s="36"/>
      <c r="B39" s="37"/>
      <c r="C39" s="41" t="s">
        <v>83</v>
      </c>
      <c r="D39" s="39"/>
      <c r="E39" s="37"/>
      <c r="F39" s="37"/>
      <c r="G39" s="40">
        <f>+G40+G41+G42+G43</f>
        <v>551000</v>
      </c>
      <c r="H39" s="37"/>
    </row>
    <row r="40" spans="1:8">
      <c r="A40" s="12">
        <v>1</v>
      </c>
      <c r="B40" s="17" t="s">
        <v>80</v>
      </c>
      <c r="C40" s="46" t="s">
        <v>81</v>
      </c>
      <c r="D40" s="43" t="s">
        <v>58</v>
      </c>
      <c r="E40" s="8" t="s">
        <v>8</v>
      </c>
      <c r="F40" s="8">
        <v>50</v>
      </c>
      <c r="G40" s="8">
        <f>+F40*H40</f>
        <v>22000</v>
      </c>
      <c r="H40" s="8">
        <v>440</v>
      </c>
    </row>
    <row r="41" spans="1:8">
      <c r="A41" s="12">
        <v>2</v>
      </c>
      <c r="B41" s="17">
        <v>22313000</v>
      </c>
      <c r="C41" s="46" t="s">
        <v>87</v>
      </c>
      <c r="D41" s="43" t="s">
        <v>58</v>
      </c>
      <c r="E41" s="8" t="s">
        <v>8</v>
      </c>
      <c r="F41" s="8">
        <v>58</v>
      </c>
      <c r="G41" s="8">
        <f>+F41*H41</f>
        <v>464000</v>
      </c>
      <c r="H41" s="8">
        <v>8000</v>
      </c>
    </row>
    <row r="42" spans="1:8">
      <c r="A42" s="12">
        <v>3</v>
      </c>
      <c r="B42" s="17">
        <v>22400000</v>
      </c>
      <c r="C42" s="46" t="s">
        <v>82</v>
      </c>
      <c r="D42" s="43" t="s">
        <v>58</v>
      </c>
      <c r="E42" s="8" t="s">
        <v>8</v>
      </c>
      <c r="F42" s="8">
        <v>3500</v>
      </c>
      <c r="G42" s="8">
        <f>+F42*H42</f>
        <v>35000</v>
      </c>
      <c r="H42" s="8">
        <v>10</v>
      </c>
    </row>
    <row r="43" spans="1:8">
      <c r="A43" s="12">
        <v>4</v>
      </c>
      <c r="B43" s="17">
        <v>22141300</v>
      </c>
      <c r="C43" s="46" t="s">
        <v>84</v>
      </c>
      <c r="D43" s="43" t="s">
        <v>58</v>
      </c>
      <c r="E43" s="8" t="s">
        <v>8</v>
      </c>
      <c r="F43" s="8">
        <v>250</v>
      </c>
      <c r="G43" s="8">
        <f>+H43*F43</f>
        <v>30000</v>
      </c>
      <c r="H43" s="8">
        <v>120</v>
      </c>
    </row>
    <row r="44" spans="1:8">
      <c r="A44" s="36"/>
      <c r="B44" s="37"/>
      <c r="C44" s="41" t="s">
        <v>37</v>
      </c>
      <c r="D44" s="39"/>
      <c r="E44" s="37"/>
      <c r="F44" s="37"/>
      <c r="G44" s="40">
        <f>SUM(G45:G71)</f>
        <v>750000</v>
      </c>
      <c r="H44" s="37"/>
    </row>
    <row r="45" spans="1:8">
      <c r="A45" s="9">
        <v>1</v>
      </c>
      <c r="B45" s="17">
        <v>33761000</v>
      </c>
      <c r="C45" s="18" t="s">
        <v>24</v>
      </c>
      <c r="D45" s="43" t="s">
        <v>58</v>
      </c>
      <c r="E45" s="17" t="s">
        <v>9</v>
      </c>
      <c r="F45" s="17">
        <v>150</v>
      </c>
      <c r="G45" s="56">
        <f t="shared" ref="G45:G66" si="1">+F45*H45</f>
        <v>24000</v>
      </c>
      <c r="H45" s="17">
        <v>160</v>
      </c>
    </row>
    <row r="46" spans="1:8">
      <c r="A46" s="9">
        <v>2</v>
      </c>
      <c r="B46" s="17">
        <v>39831245</v>
      </c>
      <c r="C46" s="18" t="s">
        <v>38</v>
      </c>
      <c r="D46" s="43" t="s">
        <v>58</v>
      </c>
      <c r="E46" s="17" t="s">
        <v>9</v>
      </c>
      <c r="F46" s="15">
        <v>800</v>
      </c>
      <c r="G46" s="56">
        <f t="shared" si="1"/>
        <v>16000</v>
      </c>
      <c r="H46" s="16">
        <v>20</v>
      </c>
    </row>
    <row r="47" spans="1:8">
      <c r="A47" s="9">
        <v>3</v>
      </c>
      <c r="B47" s="17" t="s">
        <v>29</v>
      </c>
      <c r="C47" s="50" t="s">
        <v>30</v>
      </c>
      <c r="D47" s="43" t="s">
        <v>58</v>
      </c>
      <c r="E47" s="17" t="s">
        <v>9</v>
      </c>
      <c r="F47" s="15">
        <v>200</v>
      </c>
      <c r="G47" s="56">
        <f t="shared" si="1"/>
        <v>8000</v>
      </c>
      <c r="H47" s="16">
        <v>40</v>
      </c>
    </row>
    <row r="48" spans="1:8" ht="25.5" customHeight="1">
      <c r="A48" s="9">
        <v>4</v>
      </c>
      <c r="B48" s="17">
        <v>39831280</v>
      </c>
      <c r="C48" s="19" t="s">
        <v>25</v>
      </c>
      <c r="D48" s="43" t="s">
        <v>58</v>
      </c>
      <c r="E48" s="17" t="s">
        <v>9</v>
      </c>
      <c r="F48" s="15">
        <v>600</v>
      </c>
      <c r="G48" s="57">
        <f t="shared" si="1"/>
        <v>6000</v>
      </c>
      <c r="H48" s="16">
        <v>10</v>
      </c>
    </row>
    <row r="49" spans="1:73" ht="17.25" customHeight="1">
      <c r="A49" s="9">
        <v>5</v>
      </c>
      <c r="B49" s="17">
        <v>39831284</v>
      </c>
      <c r="C49" s="19" t="s">
        <v>39</v>
      </c>
      <c r="D49" s="43" t="s">
        <v>58</v>
      </c>
      <c r="E49" s="17" t="s">
        <v>9</v>
      </c>
      <c r="F49" s="15">
        <v>800</v>
      </c>
      <c r="G49" s="57">
        <f t="shared" si="1"/>
        <v>16000</v>
      </c>
      <c r="H49" s="16">
        <v>20</v>
      </c>
    </row>
    <row r="50" spans="1:73" ht="25.5" customHeight="1">
      <c r="A50" s="9">
        <v>6</v>
      </c>
      <c r="B50" s="17">
        <v>39831247</v>
      </c>
      <c r="C50" s="19" t="s">
        <v>26</v>
      </c>
      <c r="D50" s="43" t="s">
        <v>58</v>
      </c>
      <c r="E50" s="17" t="s">
        <v>9</v>
      </c>
      <c r="F50" s="15">
        <v>1100</v>
      </c>
      <c r="G50" s="57">
        <f t="shared" si="1"/>
        <v>22000</v>
      </c>
      <c r="H50" s="16">
        <v>20</v>
      </c>
    </row>
    <row r="51" spans="1:73" ht="13.5" customHeight="1">
      <c r="A51" s="9">
        <v>7</v>
      </c>
      <c r="B51" s="20" t="s">
        <v>35</v>
      </c>
      <c r="C51" s="21" t="s">
        <v>57</v>
      </c>
      <c r="D51" s="43" t="s">
        <v>58</v>
      </c>
      <c r="E51" s="17" t="s">
        <v>9</v>
      </c>
      <c r="F51" s="15">
        <v>1100</v>
      </c>
      <c r="G51" s="57">
        <f t="shared" si="1"/>
        <v>5500</v>
      </c>
      <c r="H51" s="16">
        <v>5</v>
      </c>
    </row>
    <row r="52" spans="1:73">
      <c r="A52" s="9">
        <v>8</v>
      </c>
      <c r="B52" s="17">
        <v>39831283</v>
      </c>
      <c r="C52" s="18" t="s">
        <v>31</v>
      </c>
      <c r="D52" s="43" t="s">
        <v>58</v>
      </c>
      <c r="E52" s="17" t="s">
        <v>9</v>
      </c>
      <c r="F52" s="15">
        <v>100</v>
      </c>
      <c r="G52" s="57">
        <f t="shared" si="1"/>
        <v>2000</v>
      </c>
      <c r="H52" s="16">
        <v>20</v>
      </c>
    </row>
    <row r="53" spans="1:73">
      <c r="A53" s="9">
        <v>9</v>
      </c>
      <c r="B53" s="22">
        <v>39831281</v>
      </c>
      <c r="C53" s="51" t="s">
        <v>32</v>
      </c>
      <c r="D53" s="43" t="s">
        <v>58</v>
      </c>
      <c r="E53" s="14" t="s">
        <v>9</v>
      </c>
      <c r="F53" s="14">
        <v>400</v>
      </c>
      <c r="G53" s="57">
        <f t="shared" si="1"/>
        <v>12000</v>
      </c>
      <c r="H53" s="16">
        <v>30</v>
      </c>
    </row>
    <row r="54" spans="1:73">
      <c r="A54" s="9">
        <v>10</v>
      </c>
      <c r="B54" s="17">
        <v>39831283</v>
      </c>
      <c r="C54" s="23" t="s">
        <v>27</v>
      </c>
      <c r="D54" s="43" t="s">
        <v>58</v>
      </c>
      <c r="E54" s="17" t="s">
        <v>9</v>
      </c>
      <c r="F54" s="15">
        <v>600</v>
      </c>
      <c r="G54" s="57">
        <f t="shared" si="1"/>
        <v>12000</v>
      </c>
      <c r="H54" s="16">
        <v>20</v>
      </c>
    </row>
    <row r="55" spans="1:73" ht="13.5" customHeight="1">
      <c r="A55" s="9">
        <v>11</v>
      </c>
      <c r="B55" s="17">
        <v>39221420</v>
      </c>
      <c r="C55" s="18" t="s">
        <v>28</v>
      </c>
      <c r="D55" s="43" t="s">
        <v>58</v>
      </c>
      <c r="E55" s="14" t="s">
        <v>9</v>
      </c>
      <c r="F55" s="15">
        <v>2500</v>
      </c>
      <c r="G55" s="57">
        <f t="shared" si="1"/>
        <v>20000</v>
      </c>
      <c r="H55" s="16">
        <v>8</v>
      </c>
    </row>
    <row r="56" spans="1:73" ht="15" customHeight="1">
      <c r="A56" s="75">
        <v>12</v>
      </c>
      <c r="B56" s="17">
        <v>39221420</v>
      </c>
      <c r="C56" s="24" t="s">
        <v>129</v>
      </c>
      <c r="D56" s="43" t="s">
        <v>58</v>
      </c>
      <c r="E56" s="17" t="s">
        <v>9</v>
      </c>
      <c r="F56" s="25">
        <v>2600</v>
      </c>
      <c r="G56" s="57">
        <f t="shared" si="1"/>
        <v>13000</v>
      </c>
      <c r="H56" s="16">
        <v>5</v>
      </c>
    </row>
    <row r="57" spans="1:73" s="65" customFormat="1" ht="18" customHeight="1">
      <c r="A57" s="9">
        <v>13</v>
      </c>
      <c r="B57" s="17" t="s">
        <v>90</v>
      </c>
      <c r="C57" s="24" t="s">
        <v>93</v>
      </c>
      <c r="D57" s="60" t="s">
        <v>58</v>
      </c>
      <c r="E57" s="61" t="s">
        <v>9</v>
      </c>
      <c r="F57" s="62">
        <v>2000</v>
      </c>
      <c r="G57" s="63">
        <f t="shared" si="1"/>
        <v>4000</v>
      </c>
      <c r="H57" s="63">
        <v>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</row>
    <row r="58" spans="1:73" s="65" customFormat="1" ht="18" customHeight="1">
      <c r="A58" s="9">
        <v>14</v>
      </c>
      <c r="B58" s="17">
        <v>39831100</v>
      </c>
      <c r="C58" s="24" t="s">
        <v>91</v>
      </c>
      <c r="D58" s="60" t="s">
        <v>58</v>
      </c>
      <c r="E58" s="66" t="s">
        <v>92</v>
      </c>
      <c r="F58" s="67">
        <v>250</v>
      </c>
      <c r="G58" s="68">
        <f t="shared" si="1"/>
        <v>3000</v>
      </c>
      <c r="H58" s="68">
        <v>12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</row>
    <row r="59" spans="1:73">
      <c r="A59" s="9">
        <v>15</v>
      </c>
      <c r="B59" s="17">
        <v>18132000</v>
      </c>
      <c r="C59" s="26" t="s">
        <v>34</v>
      </c>
      <c r="D59" s="43" t="s">
        <v>58</v>
      </c>
      <c r="E59" s="14" t="s">
        <v>9</v>
      </c>
      <c r="F59" s="25">
        <v>250</v>
      </c>
      <c r="G59" s="57">
        <f t="shared" si="1"/>
        <v>7500</v>
      </c>
      <c r="H59" s="16">
        <v>30</v>
      </c>
    </row>
    <row r="60" spans="1:73">
      <c r="A60" s="9">
        <v>16</v>
      </c>
      <c r="B60" s="17">
        <v>19640000</v>
      </c>
      <c r="C60" s="24" t="s">
        <v>40</v>
      </c>
      <c r="D60" s="43" t="s">
        <v>58</v>
      </c>
      <c r="E60" s="27" t="s">
        <v>41</v>
      </c>
      <c r="F60" s="25">
        <v>450</v>
      </c>
      <c r="G60" s="57">
        <f t="shared" si="1"/>
        <v>9000</v>
      </c>
      <c r="H60" s="16">
        <v>20</v>
      </c>
    </row>
    <row r="61" spans="1:73" ht="17.25" customHeight="1">
      <c r="A61" s="9">
        <v>17</v>
      </c>
      <c r="B61" s="28">
        <v>31531300</v>
      </c>
      <c r="C61" s="19" t="s">
        <v>107</v>
      </c>
      <c r="D61" s="43" t="s">
        <v>58</v>
      </c>
      <c r="E61" s="14" t="s">
        <v>9</v>
      </c>
      <c r="F61" s="15">
        <v>2000</v>
      </c>
      <c r="G61" s="57">
        <f t="shared" si="1"/>
        <v>100000</v>
      </c>
      <c r="H61" s="16">
        <v>50</v>
      </c>
    </row>
    <row r="62" spans="1:73" ht="18" customHeight="1">
      <c r="A62" s="9">
        <v>18</v>
      </c>
      <c r="B62" s="28">
        <v>31531300</v>
      </c>
      <c r="C62" s="19" t="s">
        <v>108</v>
      </c>
      <c r="D62" s="59" t="s">
        <v>58</v>
      </c>
      <c r="E62" s="14" t="s">
        <v>9</v>
      </c>
      <c r="F62" s="15">
        <v>3000</v>
      </c>
      <c r="G62" s="57">
        <f t="shared" ref="G62" si="2">+F62*H62</f>
        <v>120000</v>
      </c>
      <c r="H62" s="16">
        <v>40</v>
      </c>
    </row>
    <row r="63" spans="1:73" ht="25.5">
      <c r="A63" s="9">
        <v>19</v>
      </c>
      <c r="B63" s="29">
        <v>31685000</v>
      </c>
      <c r="C63" s="19" t="s">
        <v>42</v>
      </c>
      <c r="D63" s="43" t="s">
        <v>58</v>
      </c>
      <c r="E63" s="14" t="s">
        <v>9</v>
      </c>
      <c r="F63" s="15">
        <v>1800</v>
      </c>
      <c r="G63" s="57">
        <f t="shared" si="1"/>
        <v>7200</v>
      </c>
      <c r="H63" s="16">
        <v>4</v>
      </c>
    </row>
    <row r="64" spans="1:73">
      <c r="A64" s="9">
        <v>20</v>
      </c>
      <c r="B64" s="29">
        <v>39836000</v>
      </c>
      <c r="C64" s="51" t="s">
        <v>43</v>
      </c>
      <c r="D64" s="43" t="s">
        <v>58</v>
      </c>
      <c r="E64" s="14" t="s">
        <v>9</v>
      </c>
      <c r="F64" s="15">
        <v>800</v>
      </c>
      <c r="G64" s="57">
        <f t="shared" si="1"/>
        <v>5600</v>
      </c>
      <c r="H64" s="16">
        <v>7</v>
      </c>
    </row>
    <row r="65" spans="1:73" ht="18.75" customHeight="1">
      <c r="A65" s="9">
        <v>21</v>
      </c>
      <c r="B65" s="29">
        <v>39838000</v>
      </c>
      <c r="C65" s="52" t="s">
        <v>44</v>
      </c>
      <c r="D65" s="43" t="s">
        <v>58</v>
      </c>
      <c r="E65" s="17" t="s">
        <v>9</v>
      </c>
      <c r="F65" s="15">
        <v>5000</v>
      </c>
      <c r="G65" s="57">
        <f t="shared" si="1"/>
        <v>25000</v>
      </c>
      <c r="H65" s="16">
        <v>5</v>
      </c>
    </row>
    <row r="66" spans="1:73">
      <c r="A66" s="9">
        <v>22</v>
      </c>
      <c r="B66" s="29">
        <v>39831271</v>
      </c>
      <c r="C66" s="51" t="s">
        <v>114</v>
      </c>
      <c r="D66" s="43" t="s">
        <v>58</v>
      </c>
      <c r="E66" s="14" t="s">
        <v>9</v>
      </c>
      <c r="F66" s="15">
        <v>100</v>
      </c>
      <c r="G66" s="57">
        <f t="shared" si="1"/>
        <v>2200</v>
      </c>
      <c r="H66" s="16">
        <v>22</v>
      </c>
    </row>
    <row r="67" spans="1:73">
      <c r="A67" s="9">
        <v>23</v>
      </c>
      <c r="B67" s="29" t="s">
        <v>45</v>
      </c>
      <c r="C67" s="51" t="s">
        <v>46</v>
      </c>
      <c r="D67" s="43" t="s">
        <v>58</v>
      </c>
      <c r="E67" s="14" t="s">
        <v>8</v>
      </c>
      <c r="F67" s="15"/>
      <c r="G67" s="56">
        <v>80000</v>
      </c>
      <c r="H67" s="16"/>
    </row>
    <row r="68" spans="1:73" s="65" customFormat="1" ht="18.75" customHeight="1">
      <c r="A68" s="9">
        <v>24</v>
      </c>
      <c r="B68" s="29">
        <v>39221350</v>
      </c>
      <c r="C68" s="19" t="s">
        <v>97</v>
      </c>
      <c r="D68" s="70" t="s">
        <v>58</v>
      </c>
      <c r="E68" s="61" t="s">
        <v>9</v>
      </c>
      <c r="F68" s="62">
        <v>10</v>
      </c>
      <c r="G68" s="63">
        <f t="shared" ref="G68:G71" si="3">+F68*H68</f>
        <v>2000</v>
      </c>
      <c r="H68" s="63">
        <v>200</v>
      </c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</row>
    <row r="69" spans="1:73">
      <c r="A69" s="9">
        <v>25</v>
      </c>
      <c r="B69" s="29">
        <v>33752000</v>
      </c>
      <c r="C69" s="26" t="s">
        <v>33</v>
      </c>
      <c r="D69" s="59" t="s">
        <v>58</v>
      </c>
      <c r="E69" s="14" t="s">
        <v>9</v>
      </c>
      <c r="F69" s="15">
        <v>3800</v>
      </c>
      <c r="G69" s="56">
        <f t="shared" si="3"/>
        <v>190000</v>
      </c>
      <c r="H69" s="16">
        <v>50</v>
      </c>
    </row>
    <row r="70" spans="1:73">
      <c r="A70" s="9">
        <v>26</v>
      </c>
      <c r="B70" s="29">
        <v>31684400</v>
      </c>
      <c r="C70" s="26" t="s">
        <v>105</v>
      </c>
      <c r="D70" s="59" t="s">
        <v>58</v>
      </c>
      <c r="E70" s="14" t="s">
        <v>9</v>
      </c>
      <c r="F70" s="15">
        <v>1600</v>
      </c>
      <c r="G70" s="56">
        <f t="shared" si="3"/>
        <v>32000</v>
      </c>
      <c r="H70" s="16">
        <v>20</v>
      </c>
    </row>
    <row r="71" spans="1:73">
      <c r="A71" s="9">
        <v>27</v>
      </c>
      <c r="B71" s="29">
        <v>19641000</v>
      </c>
      <c r="C71" s="26" t="s">
        <v>127</v>
      </c>
      <c r="D71" s="72" t="s">
        <v>58</v>
      </c>
      <c r="E71" s="14" t="s">
        <v>9</v>
      </c>
      <c r="F71" s="15">
        <v>300</v>
      </c>
      <c r="G71" s="56">
        <f t="shared" si="3"/>
        <v>6000</v>
      </c>
      <c r="H71" s="16">
        <v>20</v>
      </c>
    </row>
    <row r="72" spans="1:73" ht="25.5">
      <c r="A72" s="36"/>
      <c r="B72" s="37"/>
      <c r="C72" s="41" t="s">
        <v>47</v>
      </c>
      <c r="D72" s="39"/>
      <c r="E72" s="37"/>
      <c r="F72" s="37"/>
      <c r="G72" s="40">
        <f>SUM(G73:G98)</f>
        <v>200000</v>
      </c>
      <c r="H72" s="37"/>
    </row>
    <row r="73" spans="1:73">
      <c r="A73" s="9">
        <v>1</v>
      </c>
      <c r="B73" s="44">
        <v>30192122</v>
      </c>
      <c r="C73" s="30" t="s">
        <v>10</v>
      </c>
      <c r="D73" s="43" t="s">
        <v>58</v>
      </c>
      <c r="E73" s="44" t="s">
        <v>9</v>
      </c>
      <c r="F73" s="44">
        <v>120</v>
      </c>
      <c r="G73" s="79">
        <f>+F73*H73</f>
        <v>3000</v>
      </c>
      <c r="H73" s="44">
        <v>25</v>
      </c>
    </row>
    <row r="74" spans="1:73">
      <c r="A74" s="9">
        <v>2</v>
      </c>
      <c r="B74" s="44">
        <v>30197622</v>
      </c>
      <c r="C74" s="53" t="s">
        <v>11</v>
      </c>
      <c r="D74" s="43" t="s">
        <v>58</v>
      </c>
      <c r="E74" s="44" t="s">
        <v>9</v>
      </c>
      <c r="F74" s="44">
        <v>500</v>
      </c>
      <c r="G74" s="79">
        <f t="shared" ref="G74:G97" si="4">+F74*H74</f>
        <v>2500</v>
      </c>
      <c r="H74" s="44">
        <v>5</v>
      </c>
    </row>
    <row r="75" spans="1:73" ht="25.5">
      <c r="A75" s="9">
        <v>3</v>
      </c>
      <c r="B75" s="44">
        <v>30197631</v>
      </c>
      <c r="C75" s="53" t="s">
        <v>48</v>
      </c>
      <c r="D75" s="43" t="s">
        <v>58</v>
      </c>
      <c r="E75" s="44" t="s">
        <v>12</v>
      </c>
      <c r="F75" s="44">
        <v>2200</v>
      </c>
      <c r="G75" s="79">
        <f t="shared" si="4"/>
        <v>70400</v>
      </c>
      <c r="H75" s="44">
        <v>32</v>
      </c>
    </row>
    <row r="76" spans="1:73">
      <c r="A76" s="9">
        <v>4</v>
      </c>
      <c r="B76" s="44">
        <v>30192130</v>
      </c>
      <c r="C76" s="53" t="s">
        <v>13</v>
      </c>
      <c r="D76" s="43" t="s">
        <v>58</v>
      </c>
      <c r="E76" s="44" t="s">
        <v>9</v>
      </c>
      <c r="F76" s="44">
        <v>80</v>
      </c>
      <c r="G76" s="79">
        <f t="shared" si="4"/>
        <v>800</v>
      </c>
      <c r="H76" s="44">
        <v>10</v>
      </c>
    </row>
    <row r="77" spans="1:73">
      <c r="A77" s="9">
        <v>5</v>
      </c>
      <c r="B77" s="44">
        <v>30192100</v>
      </c>
      <c r="C77" s="53" t="s">
        <v>14</v>
      </c>
      <c r="D77" s="43" t="s">
        <v>58</v>
      </c>
      <c r="E77" s="44" t="s">
        <v>9</v>
      </c>
      <c r="F77" s="44">
        <v>120</v>
      </c>
      <c r="G77" s="79">
        <f t="shared" si="4"/>
        <v>1200</v>
      </c>
      <c r="H77" s="44">
        <v>10</v>
      </c>
      <c r="M77" s="2"/>
      <c r="N77" s="2"/>
    </row>
    <row r="78" spans="1:73" ht="18" customHeight="1">
      <c r="A78" s="9">
        <v>6</v>
      </c>
      <c r="B78" s="44">
        <v>30197231</v>
      </c>
      <c r="C78" s="53" t="s">
        <v>15</v>
      </c>
      <c r="D78" s="43" t="s">
        <v>58</v>
      </c>
      <c r="E78" s="44" t="s">
        <v>9</v>
      </c>
      <c r="F78" s="44">
        <v>2</v>
      </c>
      <c r="G78" s="79">
        <f t="shared" si="4"/>
        <v>300</v>
      </c>
      <c r="H78" s="44">
        <v>150</v>
      </c>
      <c r="M78" s="2"/>
      <c r="N78" s="2"/>
    </row>
    <row r="79" spans="1:73" ht="17.25" customHeight="1">
      <c r="A79" s="9">
        <v>7</v>
      </c>
      <c r="B79" s="44">
        <v>30197232</v>
      </c>
      <c r="C79" s="53" t="s">
        <v>112</v>
      </c>
      <c r="D79" s="43" t="s">
        <v>58</v>
      </c>
      <c r="E79" s="44" t="s">
        <v>9</v>
      </c>
      <c r="F79" s="44">
        <v>500</v>
      </c>
      <c r="G79" s="79">
        <f t="shared" si="4"/>
        <v>2000</v>
      </c>
      <c r="H79" s="44">
        <v>4</v>
      </c>
    </row>
    <row r="80" spans="1:73">
      <c r="A80" s="9">
        <v>8</v>
      </c>
      <c r="B80" s="44">
        <v>30197230</v>
      </c>
      <c r="C80" s="53" t="s">
        <v>111</v>
      </c>
      <c r="D80" s="43" t="s">
        <v>58</v>
      </c>
      <c r="E80" s="44" t="s">
        <v>9</v>
      </c>
      <c r="F80" s="44">
        <v>500</v>
      </c>
      <c r="G80" s="79">
        <f t="shared" si="4"/>
        <v>4000</v>
      </c>
      <c r="H80" s="44">
        <v>8</v>
      </c>
    </row>
    <row r="81" spans="1:8">
      <c r="A81" s="9">
        <v>9</v>
      </c>
      <c r="B81" s="44">
        <v>30197230</v>
      </c>
      <c r="C81" s="53" t="s">
        <v>16</v>
      </c>
      <c r="D81" s="43" t="s">
        <v>58</v>
      </c>
      <c r="E81" s="44" t="s">
        <v>9</v>
      </c>
      <c r="F81" s="44">
        <v>1000</v>
      </c>
      <c r="G81" s="79">
        <f t="shared" si="4"/>
        <v>20000</v>
      </c>
      <c r="H81" s="44">
        <v>20</v>
      </c>
    </row>
    <row r="82" spans="1:8">
      <c r="A82" s="9">
        <v>10</v>
      </c>
      <c r="B82" s="44">
        <v>22811170</v>
      </c>
      <c r="C82" s="53" t="s">
        <v>17</v>
      </c>
      <c r="D82" s="43" t="s">
        <v>58</v>
      </c>
      <c r="E82" s="44" t="s">
        <v>18</v>
      </c>
      <c r="F82" s="44">
        <v>1000</v>
      </c>
      <c r="G82" s="79">
        <f t="shared" si="4"/>
        <v>40000</v>
      </c>
      <c r="H82" s="44">
        <v>40</v>
      </c>
    </row>
    <row r="83" spans="1:8">
      <c r="A83" s="9">
        <v>11</v>
      </c>
      <c r="B83" s="44">
        <v>24911400</v>
      </c>
      <c r="C83" s="53" t="s">
        <v>19</v>
      </c>
      <c r="D83" s="43" t="s">
        <v>58</v>
      </c>
      <c r="E83" s="44" t="s">
        <v>9</v>
      </c>
      <c r="F83" s="44">
        <v>200</v>
      </c>
      <c r="G83" s="79">
        <f t="shared" si="4"/>
        <v>2400</v>
      </c>
      <c r="H83" s="44">
        <v>12</v>
      </c>
    </row>
    <row r="84" spans="1:8">
      <c r="A84" s="9">
        <v>12</v>
      </c>
      <c r="B84" s="44">
        <v>30141200</v>
      </c>
      <c r="C84" s="53" t="s">
        <v>74</v>
      </c>
      <c r="D84" s="43" t="s">
        <v>58</v>
      </c>
      <c r="E84" s="44" t="s">
        <v>12</v>
      </c>
      <c r="F84" s="44">
        <v>5500</v>
      </c>
      <c r="G84" s="79">
        <f t="shared" si="4"/>
        <v>11000</v>
      </c>
      <c r="H84" s="44">
        <v>2</v>
      </c>
    </row>
    <row r="85" spans="1:8">
      <c r="A85" s="9">
        <v>13</v>
      </c>
      <c r="B85" s="44">
        <v>30192920</v>
      </c>
      <c r="C85" s="54" t="s">
        <v>73</v>
      </c>
      <c r="D85" s="43" t="s">
        <v>58</v>
      </c>
      <c r="E85" s="44" t="s">
        <v>12</v>
      </c>
      <c r="F85" s="44">
        <v>230</v>
      </c>
      <c r="G85" s="79">
        <f t="shared" ref="G85" si="5">F85*H85</f>
        <v>1150</v>
      </c>
      <c r="H85" s="44">
        <v>5</v>
      </c>
    </row>
    <row r="86" spans="1:8">
      <c r="A86" s="9">
        <v>14</v>
      </c>
      <c r="B86" s="44">
        <v>30197322</v>
      </c>
      <c r="C86" s="53" t="s">
        <v>20</v>
      </c>
      <c r="D86" s="43" t="s">
        <v>58</v>
      </c>
      <c r="E86" s="44" t="s">
        <v>12</v>
      </c>
      <c r="F86" s="44">
        <v>1420</v>
      </c>
      <c r="G86" s="79">
        <f t="shared" si="4"/>
        <v>1420</v>
      </c>
      <c r="H86" s="44">
        <v>1</v>
      </c>
    </row>
    <row r="87" spans="1:8">
      <c r="A87" s="9">
        <v>15</v>
      </c>
      <c r="B87" s="8">
        <v>30193720</v>
      </c>
      <c r="C87" s="53" t="s">
        <v>21</v>
      </c>
      <c r="D87" s="43" t="s">
        <v>58</v>
      </c>
      <c r="E87" s="44" t="s">
        <v>12</v>
      </c>
      <c r="F87" s="44">
        <v>120</v>
      </c>
      <c r="G87" s="79">
        <f t="shared" si="4"/>
        <v>720</v>
      </c>
      <c r="H87" s="44">
        <v>6</v>
      </c>
    </row>
    <row r="88" spans="1:8">
      <c r="A88" s="9">
        <v>16</v>
      </c>
      <c r="B88" s="8">
        <v>30193720</v>
      </c>
      <c r="C88" s="53" t="s">
        <v>22</v>
      </c>
      <c r="D88" s="43" t="s">
        <v>58</v>
      </c>
      <c r="E88" s="44" t="s">
        <v>12</v>
      </c>
      <c r="F88" s="44">
        <v>180</v>
      </c>
      <c r="G88" s="79">
        <f t="shared" si="4"/>
        <v>540</v>
      </c>
      <c r="H88" s="44">
        <v>3</v>
      </c>
    </row>
    <row r="89" spans="1:8">
      <c r="A89" s="9">
        <v>17</v>
      </c>
      <c r="B89" s="8">
        <v>72590000</v>
      </c>
      <c r="C89" s="53" t="s">
        <v>86</v>
      </c>
      <c r="D89" s="43" t="s">
        <v>58</v>
      </c>
      <c r="E89" s="44" t="s">
        <v>9</v>
      </c>
      <c r="F89" s="44">
        <v>4000</v>
      </c>
      <c r="G89" s="79">
        <f t="shared" si="4"/>
        <v>20000</v>
      </c>
      <c r="H89" s="44">
        <v>5</v>
      </c>
    </row>
    <row r="90" spans="1:8">
      <c r="A90" s="9">
        <v>18</v>
      </c>
      <c r="B90" s="44">
        <v>30192230</v>
      </c>
      <c r="C90" s="53" t="s">
        <v>49</v>
      </c>
      <c r="D90" s="43" t="s">
        <v>58</v>
      </c>
      <c r="E90" s="44" t="s">
        <v>9</v>
      </c>
      <c r="F90" s="44">
        <v>250</v>
      </c>
      <c r="G90" s="79">
        <f t="shared" si="4"/>
        <v>1250</v>
      </c>
      <c r="H90" s="44">
        <v>5</v>
      </c>
    </row>
    <row r="91" spans="1:8">
      <c r="A91" s="9">
        <v>19</v>
      </c>
      <c r="B91" s="44">
        <v>30192220</v>
      </c>
      <c r="C91" s="53" t="s">
        <v>50</v>
      </c>
      <c r="D91" s="43" t="s">
        <v>58</v>
      </c>
      <c r="E91" s="44" t="s">
        <v>9</v>
      </c>
      <c r="F91" s="44">
        <v>150</v>
      </c>
      <c r="G91" s="79">
        <f t="shared" si="4"/>
        <v>750</v>
      </c>
      <c r="H91" s="44">
        <v>5</v>
      </c>
    </row>
    <row r="92" spans="1:8">
      <c r="A92" s="9">
        <v>20</v>
      </c>
      <c r="B92" s="44">
        <v>30192210</v>
      </c>
      <c r="C92" s="53" t="s">
        <v>51</v>
      </c>
      <c r="D92" s="43" t="s">
        <v>58</v>
      </c>
      <c r="E92" s="44" t="s">
        <v>9</v>
      </c>
      <c r="F92" s="44">
        <v>600</v>
      </c>
      <c r="G92" s="79">
        <f t="shared" si="4"/>
        <v>6000</v>
      </c>
      <c r="H92" s="44">
        <v>10</v>
      </c>
    </row>
    <row r="93" spans="1:8">
      <c r="A93" s="9">
        <v>21</v>
      </c>
      <c r="B93" s="8">
        <v>30192111</v>
      </c>
      <c r="C93" s="55" t="s">
        <v>142</v>
      </c>
      <c r="D93" s="43" t="s">
        <v>58</v>
      </c>
      <c r="E93" s="44" t="s">
        <v>9</v>
      </c>
      <c r="F93" s="43">
        <v>1000</v>
      </c>
      <c r="G93" s="79">
        <f t="shared" si="4"/>
        <v>1000</v>
      </c>
      <c r="H93" s="8">
        <v>1</v>
      </c>
    </row>
    <row r="94" spans="1:8">
      <c r="A94" s="9">
        <v>22</v>
      </c>
      <c r="B94" s="8">
        <v>30199000</v>
      </c>
      <c r="C94" s="55" t="s">
        <v>52</v>
      </c>
      <c r="D94" s="43" t="s">
        <v>58</v>
      </c>
      <c r="E94" s="44" t="s">
        <v>9</v>
      </c>
      <c r="F94" s="43">
        <v>25</v>
      </c>
      <c r="G94" s="79">
        <f t="shared" si="4"/>
        <v>5000</v>
      </c>
      <c r="H94" s="8">
        <v>200</v>
      </c>
    </row>
    <row r="95" spans="1:8">
      <c r="A95" s="9">
        <v>23</v>
      </c>
      <c r="B95" s="44">
        <v>39263520</v>
      </c>
      <c r="C95" s="53" t="s">
        <v>53</v>
      </c>
      <c r="D95" s="43" t="s">
        <v>58</v>
      </c>
      <c r="E95" s="44" t="s">
        <v>9</v>
      </c>
      <c r="F95" s="44">
        <v>55</v>
      </c>
      <c r="G95" s="79">
        <f t="shared" si="4"/>
        <v>220</v>
      </c>
      <c r="H95" s="44">
        <v>4</v>
      </c>
    </row>
    <row r="96" spans="1:8">
      <c r="A96" s="9">
        <v>24</v>
      </c>
      <c r="B96" s="44">
        <v>39263510</v>
      </c>
      <c r="C96" s="53" t="s">
        <v>54</v>
      </c>
      <c r="D96" s="43" t="s">
        <v>58</v>
      </c>
      <c r="E96" s="44" t="s">
        <v>9</v>
      </c>
      <c r="F96" s="44">
        <v>30</v>
      </c>
      <c r="G96" s="79">
        <f t="shared" si="4"/>
        <v>300</v>
      </c>
      <c r="H96" s="44">
        <v>10</v>
      </c>
    </row>
    <row r="97" spans="1:73">
      <c r="A97" s="9">
        <v>25</v>
      </c>
      <c r="B97" s="44">
        <v>30192125</v>
      </c>
      <c r="C97" s="53" t="s">
        <v>55</v>
      </c>
      <c r="D97" s="43" t="s">
        <v>58</v>
      </c>
      <c r="E97" s="44" t="s">
        <v>9</v>
      </c>
      <c r="F97" s="44">
        <v>180</v>
      </c>
      <c r="G97" s="79">
        <f t="shared" si="4"/>
        <v>1800</v>
      </c>
      <c r="H97" s="44">
        <v>10</v>
      </c>
    </row>
    <row r="98" spans="1:73">
      <c r="A98" s="9">
        <v>26</v>
      </c>
      <c r="B98" s="44">
        <v>30192780</v>
      </c>
      <c r="C98" s="53" t="s">
        <v>56</v>
      </c>
      <c r="D98" s="43" t="s">
        <v>58</v>
      </c>
      <c r="E98" s="44" t="s">
        <v>9</v>
      </c>
      <c r="F98" s="44">
        <v>450</v>
      </c>
      <c r="G98" s="79">
        <f>+F98*H98</f>
        <v>2250</v>
      </c>
      <c r="H98" s="44">
        <v>5</v>
      </c>
    </row>
    <row r="99" spans="1:73">
      <c r="A99" s="36"/>
      <c r="B99" s="37"/>
      <c r="C99" s="41" t="s">
        <v>96</v>
      </c>
      <c r="D99" s="39"/>
      <c r="E99" s="37"/>
      <c r="F99" s="37"/>
      <c r="G99" s="40">
        <f>SUM(G100:G106)</f>
        <v>200000</v>
      </c>
      <c r="H99" s="37"/>
    </row>
    <row r="100" spans="1:73">
      <c r="A100" s="9">
        <v>1</v>
      </c>
      <c r="B100" s="47">
        <v>44411110</v>
      </c>
      <c r="C100" s="53" t="s">
        <v>103</v>
      </c>
      <c r="D100" s="60" t="s">
        <v>58</v>
      </c>
      <c r="E100" s="61" t="s">
        <v>9</v>
      </c>
      <c r="F100" s="47">
        <v>13500</v>
      </c>
      <c r="G100" s="79">
        <f>+F100*H100</f>
        <v>27000</v>
      </c>
      <c r="H100" s="63">
        <v>2</v>
      </c>
    </row>
    <row r="101" spans="1:73" s="65" customFormat="1" ht="18" customHeight="1">
      <c r="A101" s="9">
        <v>2</v>
      </c>
      <c r="B101" s="47" t="s">
        <v>98</v>
      </c>
      <c r="C101" s="53" t="s">
        <v>102</v>
      </c>
      <c r="D101" s="60" t="s">
        <v>58</v>
      </c>
      <c r="E101" s="61" t="s">
        <v>9</v>
      </c>
      <c r="F101" s="47">
        <v>2000</v>
      </c>
      <c r="G101" s="79">
        <f t="shared" ref="G101:G104" si="6">+F101*H101</f>
        <v>2000</v>
      </c>
      <c r="H101" s="63">
        <v>1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64"/>
      <c r="BU101" s="64"/>
    </row>
    <row r="102" spans="1:73" s="65" customFormat="1" ht="18" customHeight="1">
      <c r="A102" s="9">
        <v>3</v>
      </c>
      <c r="B102" s="58">
        <v>44521200</v>
      </c>
      <c r="C102" s="53" t="s">
        <v>110</v>
      </c>
      <c r="D102" s="60" t="s">
        <v>58</v>
      </c>
      <c r="E102" s="61" t="s">
        <v>9</v>
      </c>
      <c r="F102" s="58">
        <v>1500</v>
      </c>
      <c r="G102" s="79">
        <f t="shared" ref="G102" si="7">+F102*H102</f>
        <v>9000</v>
      </c>
      <c r="H102" s="63">
        <v>6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64"/>
      <c r="BU102" s="64"/>
    </row>
    <row r="103" spans="1:73" s="65" customFormat="1" ht="18" customHeight="1">
      <c r="A103" s="9">
        <v>4</v>
      </c>
      <c r="B103" s="47">
        <v>44521120</v>
      </c>
      <c r="C103" s="53" t="s">
        <v>100</v>
      </c>
      <c r="D103" s="60" t="s">
        <v>58</v>
      </c>
      <c r="E103" s="61" t="s">
        <v>9</v>
      </c>
      <c r="F103" s="47">
        <v>5000</v>
      </c>
      <c r="G103" s="79">
        <f t="shared" si="6"/>
        <v>45000</v>
      </c>
      <c r="H103" s="63">
        <v>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64"/>
      <c r="BU103" s="64"/>
    </row>
    <row r="104" spans="1:73" s="65" customFormat="1" ht="18" customHeight="1">
      <c r="A104" s="9">
        <v>5</v>
      </c>
      <c r="B104" s="47">
        <v>44221141</v>
      </c>
      <c r="C104" s="53" t="s">
        <v>109</v>
      </c>
      <c r="D104" s="60" t="s">
        <v>58</v>
      </c>
      <c r="E104" s="61" t="s">
        <v>9</v>
      </c>
      <c r="F104" s="47">
        <v>1200</v>
      </c>
      <c r="G104" s="79">
        <f t="shared" si="6"/>
        <v>12000</v>
      </c>
      <c r="H104" s="63">
        <v>10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64"/>
      <c r="BU104" s="64"/>
    </row>
    <row r="105" spans="1:73" s="65" customFormat="1" ht="18" customHeight="1">
      <c r="A105" s="9">
        <v>6</v>
      </c>
      <c r="B105" s="58" t="s">
        <v>99</v>
      </c>
      <c r="C105" s="53" t="s">
        <v>101</v>
      </c>
      <c r="D105" s="60" t="s">
        <v>58</v>
      </c>
      <c r="E105" s="61" t="s">
        <v>9</v>
      </c>
      <c r="F105" s="58">
        <v>2200</v>
      </c>
      <c r="G105" s="79">
        <f t="shared" ref="G105:G106" si="8">+F105*H105</f>
        <v>33000</v>
      </c>
      <c r="H105" s="63">
        <v>15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64"/>
      <c r="BU105" s="64"/>
    </row>
    <row r="106" spans="1:73" s="65" customFormat="1" ht="18" customHeight="1">
      <c r="A106" s="9">
        <v>7</v>
      </c>
      <c r="B106" s="58">
        <v>31512420</v>
      </c>
      <c r="C106" s="53" t="s">
        <v>113</v>
      </c>
      <c r="D106" s="60" t="s">
        <v>58</v>
      </c>
      <c r="E106" s="61" t="s">
        <v>9</v>
      </c>
      <c r="F106" s="58">
        <v>6000</v>
      </c>
      <c r="G106" s="79">
        <f t="shared" si="8"/>
        <v>72000</v>
      </c>
      <c r="H106" s="63">
        <v>12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64"/>
      <c r="BU106" s="64"/>
    </row>
    <row r="107" spans="1:73">
      <c r="A107" s="36"/>
      <c r="B107" s="37"/>
      <c r="C107" s="41" t="s">
        <v>138</v>
      </c>
      <c r="D107" s="39"/>
      <c r="E107" s="37" t="s">
        <v>9</v>
      </c>
      <c r="F107" s="37">
        <v>1</v>
      </c>
      <c r="G107" s="40">
        <f>SUM(G108:G120)</f>
        <v>645000</v>
      </c>
      <c r="H107" s="37">
        <v>1</v>
      </c>
    </row>
    <row r="108" spans="1:73">
      <c r="A108" s="10">
        <v>1</v>
      </c>
      <c r="B108" s="44">
        <v>44111414</v>
      </c>
      <c r="C108" s="30" t="s">
        <v>128</v>
      </c>
      <c r="D108" s="72" t="s">
        <v>58</v>
      </c>
      <c r="E108" s="44" t="s">
        <v>115</v>
      </c>
      <c r="F108" s="44">
        <v>1700</v>
      </c>
      <c r="G108" s="79">
        <f>+H108*F108</f>
        <v>102000</v>
      </c>
      <c r="H108" s="44">
        <v>60</v>
      </c>
    </row>
    <row r="109" spans="1:73">
      <c r="A109" s="10">
        <v>2</v>
      </c>
      <c r="B109" s="58">
        <v>44111417</v>
      </c>
      <c r="C109" s="30" t="s">
        <v>124</v>
      </c>
      <c r="D109" s="72" t="s">
        <v>58</v>
      </c>
      <c r="E109" s="58" t="s">
        <v>115</v>
      </c>
      <c r="F109" s="58">
        <v>4650</v>
      </c>
      <c r="G109" s="79">
        <f t="shared" ref="G109:G111" si="9">+H109*F109</f>
        <v>186000</v>
      </c>
      <c r="H109" s="58">
        <v>40</v>
      </c>
    </row>
    <row r="110" spans="1:73">
      <c r="A110" s="10">
        <v>3</v>
      </c>
      <c r="B110" s="58">
        <v>44111421</v>
      </c>
      <c r="C110" s="30" t="s">
        <v>130</v>
      </c>
      <c r="D110" s="72" t="s">
        <v>58</v>
      </c>
      <c r="E110" s="58" t="s">
        <v>9</v>
      </c>
      <c r="F110" s="58"/>
      <c r="G110" s="79">
        <v>39000</v>
      </c>
      <c r="H110" s="58"/>
    </row>
    <row r="111" spans="1:73">
      <c r="A111" s="10">
        <v>4</v>
      </c>
      <c r="B111" s="58">
        <v>44921500</v>
      </c>
      <c r="C111" s="30" t="s">
        <v>116</v>
      </c>
      <c r="D111" s="72" t="s">
        <v>58</v>
      </c>
      <c r="E111" s="58" t="s">
        <v>117</v>
      </c>
      <c r="F111" s="58">
        <v>80</v>
      </c>
      <c r="G111" s="79">
        <f t="shared" si="9"/>
        <v>3200</v>
      </c>
      <c r="H111" s="58">
        <v>40</v>
      </c>
    </row>
    <row r="112" spans="1:73">
      <c r="A112" s="10">
        <v>5</v>
      </c>
      <c r="B112" s="58">
        <v>44921500</v>
      </c>
      <c r="C112" s="30" t="s">
        <v>118</v>
      </c>
      <c r="D112" s="72" t="s">
        <v>58</v>
      </c>
      <c r="E112" s="58" t="s">
        <v>115</v>
      </c>
      <c r="F112" s="77">
        <v>244</v>
      </c>
      <c r="G112" s="79">
        <f t="shared" ref="G112:G118" si="10">+H112*F112</f>
        <v>12200</v>
      </c>
      <c r="H112" s="58">
        <v>50</v>
      </c>
    </row>
    <row r="113" spans="1:8">
      <c r="A113" s="10">
        <v>6</v>
      </c>
      <c r="B113" s="58">
        <v>44331300</v>
      </c>
      <c r="C113" s="30" t="s">
        <v>126</v>
      </c>
      <c r="D113" s="72" t="s">
        <v>58</v>
      </c>
      <c r="E113" s="58" t="s">
        <v>119</v>
      </c>
      <c r="F113" s="58">
        <v>650</v>
      </c>
      <c r="G113" s="79">
        <f t="shared" si="10"/>
        <v>52000</v>
      </c>
      <c r="H113" s="58">
        <v>80</v>
      </c>
    </row>
    <row r="114" spans="1:8">
      <c r="A114" s="10">
        <v>7</v>
      </c>
      <c r="B114" s="58">
        <v>31684400</v>
      </c>
      <c r="C114" s="30" t="s">
        <v>105</v>
      </c>
      <c r="D114" s="72" t="s">
        <v>58</v>
      </c>
      <c r="E114" s="61" t="s">
        <v>9</v>
      </c>
      <c r="F114" s="58">
        <v>4800</v>
      </c>
      <c r="G114" s="79">
        <f t="shared" si="10"/>
        <v>96000</v>
      </c>
      <c r="H114" s="58">
        <v>20</v>
      </c>
    </row>
    <row r="115" spans="1:8">
      <c r="A115" s="10">
        <v>8</v>
      </c>
      <c r="B115" s="58">
        <v>31211221</v>
      </c>
      <c r="C115" s="30" t="s">
        <v>121</v>
      </c>
      <c r="D115" s="72" t="s">
        <v>58</v>
      </c>
      <c r="E115" s="61" t="s">
        <v>9</v>
      </c>
      <c r="F115" s="58">
        <v>1500</v>
      </c>
      <c r="G115" s="79">
        <f t="shared" si="10"/>
        <v>30000</v>
      </c>
      <c r="H115" s="58">
        <v>20</v>
      </c>
    </row>
    <row r="116" spans="1:8">
      <c r="A116" s="10">
        <v>9</v>
      </c>
      <c r="B116" s="58">
        <v>44511260</v>
      </c>
      <c r="C116" s="30" t="s">
        <v>122</v>
      </c>
      <c r="D116" s="72" t="s">
        <v>58</v>
      </c>
      <c r="E116" s="58" t="s">
        <v>120</v>
      </c>
      <c r="F116" s="58">
        <v>18900</v>
      </c>
      <c r="G116" s="79">
        <f t="shared" si="10"/>
        <v>75600</v>
      </c>
      <c r="H116" s="58">
        <v>4</v>
      </c>
    </row>
    <row r="117" spans="1:8">
      <c r="A117" s="10">
        <v>10</v>
      </c>
      <c r="B117" s="58">
        <v>39541150</v>
      </c>
      <c r="C117" s="30" t="s">
        <v>123</v>
      </c>
      <c r="D117" s="72" t="s">
        <v>58</v>
      </c>
      <c r="E117" s="61" t="s">
        <v>9</v>
      </c>
      <c r="F117" s="58">
        <v>1000</v>
      </c>
      <c r="G117" s="79">
        <f t="shared" si="10"/>
        <v>3000</v>
      </c>
      <c r="H117" s="58">
        <v>3</v>
      </c>
    </row>
    <row r="118" spans="1:8">
      <c r="A118" s="10">
        <v>11</v>
      </c>
      <c r="B118" s="58">
        <v>31681610</v>
      </c>
      <c r="C118" s="30" t="s">
        <v>125</v>
      </c>
      <c r="D118" s="72" t="s">
        <v>58</v>
      </c>
      <c r="E118" s="61" t="s">
        <v>9</v>
      </c>
      <c r="F118" s="58">
        <v>2500</v>
      </c>
      <c r="G118" s="79">
        <f t="shared" si="10"/>
        <v>25000</v>
      </c>
      <c r="H118" s="58">
        <v>10</v>
      </c>
    </row>
    <row r="119" spans="1:8">
      <c r="A119" s="9">
        <v>12</v>
      </c>
      <c r="B119" s="29">
        <v>44192700</v>
      </c>
      <c r="C119" s="26" t="s">
        <v>106</v>
      </c>
      <c r="D119" s="43" t="s">
        <v>58</v>
      </c>
      <c r="E119" s="14" t="s">
        <v>9</v>
      </c>
      <c r="F119" s="15">
        <v>3500</v>
      </c>
      <c r="G119" s="56">
        <f>+F119*H119</f>
        <v>21000</v>
      </c>
      <c r="H119" s="16">
        <v>6</v>
      </c>
    </row>
    <row r="120" spans="1:8">
      <c r="A120" s="10"/>
      <c r="B120" s="73"/>
      <c r="C120" s="30"/>
      <c r="D120" s="74"/>
      <c r="E120" s="73"/>
      <c r="F120" s="73"/>
      <c r="G120" s="79"/>
      <c r="H120" s="73"/>
    </row>
    <row r="121" spans="1:8">
      <c r="A121" s="36"/>
      <c r="B121" s="37"/>
      <c r="C121" s="41" t="s">
        <v>146</v>
      </c>
      <c r="D121" s="39"/>
      <c r="E121" s="37"/>
      <c r="F121" s="37"/>
      <c r="G121" s="40">
        <f>SUM(G122:G124)</f>
        <v>800000</v>
      </c>
      <c r="H121" s="37"/>
    </row>
    <row r="122" spans="1:8">
      <c r="A122" s="10">
        <v>1</v>
      </c>
      <c r="B122" s="44">
        <v>39121360</v>
      </c>
      <c r="C122" s="30" t="s">
        <v>131</v>
      </c>
      <c r="D122" s="43" t="s">
        <v>58</v>
      </c>
      <c r="E122" s="14" t="s">
        <v>9</v>
      </c>
      <c r="F122" s="44">
        <v>60000</v>
      </c>
      <c r="G122" s="56">
        <f>+F122*H122</f>
        <v>300000</v>
      </c>
      <c r="H122" s="44">
        <v>5</v>
      </c>
    </row>
    <row r="123" spans="1:8">
      <c r="A123" s="10">
        <v>2</v>
      </c>
      <c r="B123" s="71">
        <v>39138220</v>
      </c>
      <c r="C123" s="30" t="s">
        <v>132</v>
      </c>
      <c r="D123" s="72" t="s">
        <v>58</v>
      </c>
      <c r="E123" s="14" t="s">
        <v>9</v>
      </c>
      <c r="F123" s="71">
        <v>20000</v>
      </c>
      <c r="G123" s="56">
        <f t="shared" ref="G123:G129" si="11">+F123*H123</f>
        <v>200000</v>
      </c>
      <c r="H123" s="71">
        <v>10</v>
      </c>
    </row>
    <row r="124" spans="1:8">
      <c r="A124" s="10">
        <v>3</v>
      </c>
      <c r="B124" s="71">
        <v>39121520</v>
      </c>
      <c r="C124" s="30" t="s">
        <v>133</v>
      </c>
      <c r="D124" s="72" t="s">
        <v>58</v>
      </c>
      <c r="E124" s="14" t="s">
        <v>9</v>
      </c>
      <c r="F124" s="71">
        <v>150000</v>
      </c>
      <c r="G124" s="56">
        <f t="shared" si="11"/>
        <v>300000</v>
      </c>
      <c r="H124" s="71">
        <v>2</v>
      </c>
    </row>
    <row r="125" spans="1:8">
      <c r="A125" s="36"/>
      <c r="B125" s="37"/>
      <c r="C125" s="76" t="s">
        <v>88</v>
      </c>
      <c r="D125" s="39"/>
      <c r="E125" s="37"/>
      <c r="F125" s="37"/>
      <c r="G125" s="40">
        <f>SUM(G126:G130)</f>
        <v>1480000</v>
      </c>
      <c r="H125" s="37"/>
    </row>
    <row r="126" spans="1:8">
      <c r="A126" s="10">
        <v>1</v>
      </c>
      <c r="B126" s="44">
        <v>30232231</v>
      </c>
      <c r="C126" s="30" t="s">
        <v>134</v>
      </c>
      <c r="D126" s="43" t="s">
        <v>58</v>
      </c>
      <c r="E126" s="44" t="s">
        <v>9</v>
      </c>
      <c r="F126" s="44">
        <v>30000</v>
      </c>
      <c r="G126" s="56">
        <f t="shared" si="11"/>
        <v>30000</v>
      </c>
      <c r="H126" s="44">
        <v>1</v>
      </c>
    </row>
    <row r="127" spans="1:8">
      <c r="A127" s="10">
        <v>2</v>
      </c>
      <c r="B127" s="71">
        <v>30237490</v>
      </c>
      <c r="C127" s="30" t="s">
        <v>135</v>
      </c>
      <c r="D127" s="72" t="s">
        <v>58</v>
      </c>
      <c r="E127" s="71" t="s">
        <v>9</v>
      </c>
      <c r="F127" s="71">
        <v>70000</v>
      </c>
      <c r="G127" s="56">
        <f t="shared" si="11"/>
        <v>140000</v>
      </c>
      <c r="H127" s="71">
        <v>2</v>
      </c>
    </row>
    <row r="128" spans="1:8">
      <c r="A128" s="10">
        <v>3</v>
      </c>
      <c r="B128" s="71">
        <v>30211200</v>
      </c>
      <c r="C128" s="30" t="s">
        <v>136</v>
      </c>
      <c r="D128" s="72" t="s">
        <v>58</v>
      </c>
      <c r="E128" s="71" t="s">
        <v>9</v>
      </c>
      <c r="F128" s="71">
        <v>180000</v>
      </c>
      <c r="G128" s="56">
        <f t="shared" si="11"/>
        <v>180000</v>
      </c>
      <c r="H128" s="71">
        <v>1</v>
      </c>
    </row>
    <row r="129" spans="1:8">
      <c r="A129" s="10">
        <v>4</v>
      </c>
      <c r="B129" s="71">
        <v>31151120</v>
      </c>
      <c r="C129" s="30" t="s">
        <v>137</v>
      </c>
      <c r="D129" s="72" t="s">
        <v>58</v>
      </c>
      <c r="E129" s="71" t="s">
        <v>9</v>
      </c>
      <c r="F129" s="71">
        <v>25000</v>
      </c>
      <c r="G129" s="56">
        <f t="shared" si="11"/>
        <v>150000</v>
      </c>
      <c r="H129" s="71">
        <v>6</v>
      </c>
    </row>
    <row r="130" spans="1:8" ht="24">
      <c r="A130" s="10">
        <v>5</v>
      </c>
      <c r="B130" s="82">
        <v>48211140</v>
      </c>
      <c r="C130" s="7" t="s">
        <v>154</v>
      </c>
      <c r="D130" s="82" t="s">
        <v>58</v>
      </c>
      <c r="E130" s="82" t="s">
        <v>8</v>
      </c>
      <c r="F130" s="82">
        <v>980000</v>
      </c>
      <c r="G130" s="82">
        <v>980000</v>
      </c>
      <c r="H130" s="82">
        <v>1</v>
      </c>
    </row>
    <row r="131" spans="1:8">
      <c r="A131" s="36"/>
      <c r="B131" s="37"/>
      <c r="C131" s="76" t="s">
        <v>89</v>
      </c>
      <c r="D131" s="39"/>
      <c r="E131" s="37"/>
      <c r="F131" s="37"/>
      <c r="G131" s="40">
        <v>850000</v>
      </c>
      <c r="H131" s="37"/>
    </row>
    <row r="132" spans="1:8">
      <c r="A132" s="10">
        <v>1</v>
      </c>
      <c r="B132" s="82">
        <v>34921190</v>
      </c>
      <c r="C132" s="82" t="s">
        <v>152</v>
      </c>
      <c r="D132" s="82" t="s">
        <v>58</v>
      </c>
      <c r="E132" s="82" t="s">
        <v>9</v>
      </c>
      <c r="F132" s="82">
        <v>850000</v>
      </c>
      <c r="G132" s="82">
        <v>850000</v>
      </c>
      <c r="H132" s="82">
        <v>1</v>
      </c>
    </row>
    <row r="133" spans="1:8">
      <c r="A133" s="11"/>
      <c r="B133" s="37"/>
      <c r="C133" s="38"/>
      <c r="D133" s="39"/>
      <c r="E133" s="37"/>
      <c r="F133" s="37"/>
      <c r="G133" s="40"/>
      <c r="H133" s="37"/>
    </row>
    <row r="134" spans="1:8">
      <c r="A134" s="11"/>
      <c r="B134" s="11"/>
      <c r="C134" s="11"/>
      <c r="D134" s="11"/>
      <c r="E134" s="11"/>
      <c r="F134" s="11"/>
      <c r="G134" s="11"/>
      <c r="H134" s="11"/>
    </row>
    <row r="135" spans="1:8">
      <c r="A135" s="11"/>
      <c r="B135" s="11"/>
      <c r="C135" s="11"/>
      <c r="D135" s="11"/>
      <c r="E135" s="11"/>
      <c r="F135" s="11"/>
      <c r="G135" s="11"/>
      <c r="H135" s="11"/>
    </row>
    <row r="136" spans="1:8">
      <c r="B136" s="11"/>
      <c r="C136" s="11"/>
      <c r="D136" s="11"/>
      <c r="E136" s="11"/>
      <c r="F136" s="11"/>
      <c r="G136" s="11"/>
      <c r="H136" s="11"/>
    </row>
  </sheetData>
  <mergeCells count="11">
    <mergeCell ref="G10:G11"/>
    <mergeCell ref="H10:H11"/>
    <mergeCell ref="F3:H3"/>
    <mergeCell ref="E5:H5"/>
    <mergeCell ref="G7:H7"/>
    <mergeCell ref="A9:H9"/>
    <mergeCell ref="A10:A11"/>
    <mergeCell ref="B10:C10"/>
    <mergeCell ref="D10:D11"/>
    <mergeCell ref="E10:E11"/>
    <mergeCell ref="F10:F11"/>
  </mergeCells>
  <pageMargins left="0.23" right="0.17" top="0.47" bottom="0.3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JAT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2021-02-11T14:33:34Z</cp:lastPrinted>
  <dcterms:created xsi:type="dcterms:W3CDTF">2016-01-23T16:30:13Z</dcterms:created>
  <dcterms:modified xsi:type="dcterms:W3CDTF">2025-11-17T17:23:37Z</dcterms:modified>
</cp:coreProperties>
</file>